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2000" windowHeight="24000" activeTab="0"/>
  </bookViews>
  <sheets>
    <sheet sheetId="1" name="Read me" state="visible" r:id="rId4"/>
    <sheet sheetId="2" name="Setup" state="visible" r:id="rId5"/>
    <sheet sheetId="3" name="Open invoices" state="visible" r:id="rId6"/>
    <sheet sheetId="4" name="Aging summary" state="visible" r:id="rId7"/>
    <sheet sheetId="5" name="Customer summary" state="visible" r:id="rId8"/>
  </sheets>
  <calcPr calcId="171027" fullCalcOnLoad="1"/>
</workbook>
</file>

<file path=xl/sharedStrings.xml><?xml version="1.0" encoding="utf-8"?>
<sst xmlns="http://schemas.openxmlformats.org/spreadsheetml/2006/main" count="108" uniqueCount="87">
  <si>
    <t>Accounts Receivable Aging Template</t>
  </si>
  <si>
    <t>Free template from RecordSplit · recordsplit.com · Version 1.0, October 2026</t>
  </si>
  <si>
    <t>What an AR aging schedule is</t>
  </si>
  <si>
    <t>A list of what customers still owe you on one date, sorted by how far past due each invoice is: Current, 1–30, 31–60, 61–90 and 91+ days. It shows how much is overdue, how old it is and which customers owe the most.</t>
  </si>
  <si>
    <t>The sheets</t>
  </si>
  <si>
    <t>Setup — your business name and the aging date. Open invoices — one row per unpaid or partly paid invoice (room for 1,000). Aging summary — totals by bucket. Customer summary — each customer's balance by bucket. Nothing on the two summaries needs editing except the customer names.</t>
  </si>
  <si>
    <t>How to use it</t>
  </si>
  <si>
    <t>1. Setup — set the aging date: the date you want the snapshot for, usually today's date.</t>
  </si>
  <si>
    <t>2. Open invoices — delete the six example rows, then add one row per invoice that still had a balance on the aging date: invoice number, customer, invoice date, due date, original amount and the outstanding balance as of the aging date.</t>
  </si>
  <si>
    <t>3. Customer summary — type each customer's name once, exactly as on Open invoices. Balances for names not listed are still counted, under 'Customers not listed above'.</t>
  </si>
  <si>
    <t>The aging date and the outstanding balance</t>
  </si>
  <si>
    <t>Days past due and the bucket come from each invoice's due date and the aging date on Setup — not the computer's clock — so the report only changes when you change that date. Enter the balance that was still outstanding ON the aging date.</t>
  </si>
  <si>
    <t>If you choose a past aging date, enter the amount that was still outstanding on that date. The workbook does not reconstruct historical balances from later payments: it has no payment history.</t>
  </si>
  <si>
    <t>Aging buckets</t>
  </si>
  <si>
    <t>Current: not yet due, or due on the aging date. 1–30 days: 1 to 30 days past due. 31–60 days: 31 to 60. 61–90 days: 61 to 90. 91+ days: 91 or more. The buckets don't overlap, so every open balance lands in exactly one.</t>
  </si>
  <si>
    <t>Zero balances and rows to check</t>
  </si>
  <si>
    <t>A row with an outstanding balance of 0 shows 'Paid / zero balance' and is left out of every total. Rows marked Incomplete, Check invoice # (the same invoice number twice), Check amounts (a negative amount, text, or a balance above the original amount) or Check dates (due before the invoice date, or text in a date cell) are also left out of the totals and counted under Rows to check until you fix them.</t>
  </si>
  <si>
    <t>Example data</t>
  </si>
  <si>
    <t>The six invoices on Open invoices are fictional, marked 'Example — delete', with the aging date set to October 31, 2026. Example data — replace with your own.</t>
  </si>
  <si>
    <t>What this spreadsheet doesn't do</t>
  </si>
  <si>
    <t>It isn't an accounting ledger or accounting software. It doesn't record payments, collect money, send reminders, reconcile with your bank, estimate bad debts or calculate interest. Amounts are formatted in US dollars; change the cell format for another currency — it never converts currencies.</t>
  </si>
  <si>
    <t>Compatibility</t>
  </si>
  <si>
    <t>An Excel workbook (.xlsx) with standard formulas and simple data checks: no macros, scripts, external links or connections. Columns J to M on Open invoices are hidden helper columns: they feed the summaries and match invoice numbers and customer names exactly.</t>
  </si>
  <si>
    <t>Need more than a spreadsheet?</t>
  </si>
  <si>
    <t>RecordSplit lets small businesses create invoices, record full and partial payments and see receivables by customer and by age, alongside expenses, revenue and reports. Free for your first organization at recordsplit.com.</t>
  </si>
  <si>
    <t>Setup</t>
  </si>
  <si>
    <t>Shaded cells are yours to edit.</t>
  </si>
  <si>
    <t>Business name</t>
  </si>
  <si>
    <t>Notes</t>
  </si>
  <si>
    <t>Aging date</t>
  </si>
  <si>
    <t>Aging date: the date the report is as of. Days past due and buckets use it instead of the computer's clock.</t>
  </si>
  <si>
    <t>For a past aging date, enter on Open invoices the balance that was still outstanding on that date. The workbook can't work it out from later payments.</t>
  </si>
  <si>
    <t>The example aging date (October 31, 2026) matches the six example invoices.</t>
  </si>
  <si>
    <t>Open invoices</t>
  </si>
  <si>
    <t>Example data — replace with your own. Delete the six rows marked 'Example — delete' before you start.</t>
  </si>
  <si>
    <t>Enter the balance still outstanding on the aging date (Setup). Days past due and Aging bucket are calculated — don't type in them.</t>
  </si>
  <si>
    <t>Invoice #</t>
  </si>
  <si>
    <t>Customer</t>
  </si>
  <si>
    <t>Invoice date</t>
  </si>
  <si>
    <t>Due date</t>
  </si>
  <si>
    <t>Original invoice amount</t>
  </si>
  <si>
    <t>Outstanding balance as of aging date</t>
  </si>
  <si>
    <t>Days past due</t>
  </si>
  <si>
    <t>Aging bucket</t>
  </si>
  <si>
    <t>Counted balance (helper)</t>
  </si>
  <si>
    <t>First open row for customer (helper)</t>
  </si>
  <si>
    <t>Invoice # key (helper)</t>
  </si>
  <si>
    <t>Customer key (helper)</t>
  </si>
  <si>
    <t>INV-2001</t>
  </si>
  <si>
    <t>Alder Street Studio</t>
  </si>
  <si>
    <t>Example — delete</t>
  </si>
  <si>
    <t>INV-2002</t>
  </si>
  <si>
    <t>Bluebird Bakery</t>
  </si>
  <si>
    <t>INV-2003</t>
  </si>
  <si>
    <t>Cedar Lane Dental</t>
  </si>
  <si>
    <t>INV-2004</t>
  </si>
  <si>
    <t>INV-2005</t>
  </si>
  <si>
    <t>Oakridge Realty</t>
  </si>
  <si>
    <t>INV-2006</t>
  </si>
  <si>
    <t>Maple &amp; Main Florist</t>
  </si>
  <si>
    <t>Aging summary</t>
  </si>
  <si>
    <t>Calculated from Open invoices. Nothing here needs editing.</t>
  </si>
  <si>
    <t>Outstanding</t>
  </si>
  <si>
    <t>% of total</t>
  </si>
  <si>
    <t>Invoices</t>
  </si>
  <si>
    <t>Current</t>
  </si>
  <si>
    <t>1–30 days</t>
  </si>
  <si>
    <t>31–60 days</t>
  </si>
  <si>
    <t>61–90 days</t>
  </si>
  <si>
    <t>91+ days</t>
  </si>
  <si>
    <t>Total outstanding AR</t>
  </si>
  <si>
    <t>Check: buckets add up to the total</t>
  </si>
  <si>
    <t>Other counts</t>
  </si>
  <si>
    <t>Count</t>
  </si>
  <si>
    <t>Customers with an outstanding balance</t>
  </si>
  <si>
    <t>Invoices with an outstanding balance</t>
  </si>
  <si>
    <t>Paid / zero balance (not in the totals)</t>
  </si>
  <si>
    <t>Waiting for an aging date (not in the totals)</t>
  </si>
  <si>
    <t>Rows to check (not in the totals)</t>
  </si>
  <si>
    <t>A snapshot as of the aging date, built from the outstanding balances you entered. For a past aging date those balances must be what was outstanding on that date — the workbook doesn't reconstruct them from later payments.</t>
  </si>
  <si>
    <t>Customer summary</t>
  </si>
  <si>
    <t>Type each customer's name once in column A, exactly as on Open invoices. Amounts are calculated.</t>
  </si>
  <si>
    <t>Example customers are listed largest balance first. Names not listed are still counted, in the 'Customers not listed above' row.</t>
  </si>
  <si>
    <t>Total outstanding</t>
  </si>
  <si>
    <t>Note</t>
  </si>
  <si>
    <t>Customers listed above</t>
  </si>
  <si>
    <t>Customers not listed above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</si>
</sst>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mmm d, yyyy"/>
    <numFmt numFmtId="165" formatCode="&quot;$&quot;#,##0.00"/>
    <numFmt numFmtId="166" formatCode="0.0%"/>
  </numFmts>
  <fonts count="12" x14ac:knownFonts="1">
    <font>
      <color theme="1"/>
      <family val="2"/>
      <scheme val="minor"/>
      <sz val="11"/>
      <name val="Calibri"/>
    </font>
    <font>
      <b/>
      <color rgb="FF101310"/>
      <sz val="16"/>
      <name val="Arial"/>
    </font>
    <font>
      <i/>
      <color rgb="FF62685F"/>
      <sz val="10"/>
      <name val="Arial"/>
    </font>
    <font>
      <b/>
      <color rgb="FF174D37"/>
      <sz val="12"/>
      <name val="Arial"/>
    </font>
    <font>
      <color rgb="FF101310"/>
      <sz val="11"/>
      <name val="Arial"/>
    </font>
    <font>
      <b/>
      <color rgb="FF174D37"/>
      <name val="Arial"/>
    </font>
    <font>
      <b/>
    </font>
    <font>
      <i/>
      <color rgb="FF62685F"/>
      <sz val="10"/>
    </font>
    <font>
      <b/>
      <color rgb="FFAB3D43"/>
      <sz val="10"/>
      <name val="Arial"/>
    </font>
    <font>
      <b/>
      <color rgb="FFFFFFFF"/>
      <name val="Arial"/>
    </font>
    <font>
      <i/>
      <color rgb="FF62685F"/>
    </font>
    <font/>
  </fonts>
  <fills count="4">
    <fill>
      <patternFill patternType="none"/>
    </fill>
    <fill>
      <patternFill patternType="gray125"/>
    </fill>
    <fill>
      <patternFill patternType="solid">
        <fgColor rgb="FFF5F3EC"/>
      </patternFill>
    </fill>
    <fill>
      <patternFill patternType="solid">
        <fgColor rgb="FF174D37"/>
      </patternFill>
    </fill>
  </fills>
  <borders count="2">
    <border>
      <left/>
      <right/>
      <top/>
      <bottom/>
      <diagonal/>
    </border>
    <border>
      <left style="thin">
        <color rgb="FFD3D1CB"/>
      </left>
      <right style="thin">
        <color rgb="FFD3D1CB"/>
      </right>
      <top style="thin">
        <color rgb="FFD3D1CB"/>
      </top>
      <bottom style="thin">
        <color rgb="FFD3D1CB"/>
      </bottom>
      <diagonal/>
    </border>
  </borders>
  <cellStyleXfs count="1">
    <xf numFmtId="0" fontId="0" fillId="0" borderId="0"/>
  </cellStyleXfs>
  <cellXfs count="25">
    <xf numFmtId="0" fontId="0" fillId="0" borderId="0" xfId="0"/>
    <xf numFmtId="0" fontId="1" fillId="0" borderId="0" xfId="0" applyFont="1"/>
    <xf numFmtId="0" fontId="2" fillId="0" borderId="0" xfId="0" applyFont="1"/>
    <xf numFmtId="0" fontId="3" fillId="0" borderId="0" xfId="0" applyFont="1" applyAlignment="1">
      <alignment vertical="top" wrapText="1"/>
    </xf>
    <xf numFmtId="0" fontId="4" fillId="0" borderId="0" xfId="0" applyFont="1" applyAlignment="1">
      <alignment vertical="top" wrapText="1"/>
    </xf>
    <xf numFmtId="0" fontId="0" fillId="2" borderId="1" xfId="0" applyFill="1" applyBorder="1"/>
    <xf numFmtId="0" fontId="5" fillId="0" borderId="0" xfId="0" applyFont="1" applyAlignment="1">
      <alignment vertical="top" wrapText="1"/>
    </xf>
    <xf numFmtId="0" fontId="6" fillId="0" borderId="0" xfId="0" applyFont="1"/>
    <xf numFmtId="164" fontId="0" fillId="2" borderId="1" xfId="0" applyNumberFormat="1" applyFill="1" applyBorder="1"/>
    <xf numFmtId="0" fontId="7" fillId="0" borderId="0" xfId="0" applyFont="1" applyAlignment="1">
      <alignment vertical="top" wrapText="1"/>
    </xf>
    <xf numFmtId="0" fontId="8" fillId="0" borderId="0" xfId="0" applyFont="1"/>
    <xf numFmtId="0" fontId="9" fillId="3" borderId="1" xfId="0" applyFont="1" applyFill="1" applyBorder="1" applyAlignment="1">
      <alignment vertical="center" wrapText="1"/>
    </xf>
    <xf numFmtId="165" fontId="0" fillId="2" borderId="1" xfId="0" applyNumberFormat="1" applyFill="1" applyBorder="1"/>
    <xf numFmtId="1" fontId="0" fillId="0" borderId="1" xfId="0" applyNumberFormat="1" applyBorder="1"/>
    <xf numFmtId="0" fontId="0" fillId="0" borderId="1" xfId="0" applyBorder="1"/>
    <xf numFmtId="165" fontId="0" fillId="0" borderId="0" xfId="0" applyNumberFormat="1"/>
    <xf numFmtId="164" fontId="0" fillId="0" borderId="0" xfId="0" applyNumberFormat="1"/>
    <xf numFmtId="165" fontId="0" fillId="0" borderId="1" xfId="0" applyNumberFormat="1" applyBorder="1"/>
    <xf numFmtId="166" fontId="0" fillId="0" borderId="1" xfId="0" applyNumberFormat="1" applyBorder="1"/>
    <xf numFmtId="0" fontId="6" fillId="0" borderId="1" xfId="0" applyFont="1" applyBorder="1"/>
    <xf numFmtId="165" fontId="6" fillId="0" borderId="1" xfId="0" applyNumberFormat="1" applyFont="1" applyBorder="1"/>
    <xf numFmtId="166" fontId="6" fillId="0" borderId="1" xfId="0" applyNumberFormat="1" applyFont="1" applyBorder="1"/>
    <xf numFmtId="1" fontId="6" fillId="0" borderId="1" xfId="0" applyNumberFormat="1" applyFont="1" applyBorder="1"/>
    <xf numFmtId="0" fontId="10" fillId="0" borderId="1" xfId="0" applyFont="1" applyBorder="1"/>
    <xf numFmtId="0" fontId="11" fillId="0" borderId="1" xfId="0" applyFont="1" applyBorder="1"/>
  </cellXfs>
  <cellStyles count="1">
    <cellStyle name="Normal" xfId="0" builtinId="0"/>
  </cellStyles>
  <dxfs count="7">
    <dxf>
      <font>
        <b/>
        <color rgb="FF7A4B00"/>
      </font>
      <fill>
        <patternFill patternType="solid">
          <bgColor rgb="FFFBE7C6"/>
        </patternFill>
      </fill>
    </dxf>
    <dxf>
      <font>
        <b/>
        <color rgb="FF8A1F27"/>
      </font>
      <fill>
        <patternFill patternType="solid">
          <bgColor rgb="FFF6D6D8"/>
        </patternFill>
      </fill>
    </dxf>
    <dxf>
      <font>
        <color rgb="FF6B5200"/>
      </font>
      <fill>
        <patternFill patternType="solid">
          <bgColor rgb="FFFFF2CC"/>
        </patternFill>
      </fill>
    </dxf>
    <dxf>
      <font>
        <color rgb="FF174D37"/>
      </font>
      <fill>
        <patternFill patternType="solid">
          <bgColor rgb="FFE3EFE7"/>
        </patternFill>
      </fill>
    </dxf>
    <dxf>
      <fill>
        <patternFill patternType="solid">
          <bgColor rgb="FFFBE7C6"/>
        </patternFill>
      </fill>
    </dxf>
    <dxf>
      <fill>
        <patternFill patternType="solid">
          <bgColor rgb="FFFBE7C6"/>
        </patternFill>
      </fill>
    </dxf>
    <dxf>
      <fill>
        <patternFill patternType="solid">
          <bgColor rgb="FFFBE7C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74D37"/>
  </sheetPr>
  <dimension ref="A1:A26"/>
  <sheetFormatPr defaultRowHeight="15" outlineLevelRow="0" outlineLevelCol="0" x14ac:dyDescent="55"/>
  <cols>
    <col min="1" max="1" width="112" customWidth="1"/>
  </cols>
  <sheetData>
    <row r="1" spans="1:1" x14ac:dyDescent="0.25">
      <c r="A1" s="1" t="s">
        <v>0</v>
      </c>
    </row>
    <row r="2" spans="1:1" x14ac:dyDescent="0.25">
      <c r="A2" s="2" t="s">
        <v>1</v>
      </c>
    </row>
    <row r="4" spans="1:1" x14ac:dyDescent="0.25">
      <c r="A4" s="3" t="s">
        <v>2</v>
      </c>
    </row>
    <row r="5" ht="46" customHeight="1" spans="1:1" x14ac:dyDescent="0.25">
      <c r="A5" s="4" t="s">
        <v>3</v>
      </c>
    </row>
    <row r="6" spans="1:1" x14ac:dyDescent="0.25">
      <c r="A6" s="3" t="s">
        <v>4</v>
      </c>
    </row>
    <row r="7" ht="46" customHeight="1" spans="1:1" x14ac:dyDescent="0.25">
      <c r="A7" s="4" t="s">
        <v>5</v>
      </c>
    </row>
    <row r="8" spans="1:1" x14ac:dyDescent="0.25">
      <c r="A8" s="3" t="s">
        <v>6</v>
      </c>
    </row>
    <row r="9" ht="32" customHeight="1" spans="1:1" x14ac:dyDescent="0.25">
      <c r="A9" s="4" t="s">
        <v>7</v>
      </c>
    </row>
    <row r="10" ht="46" customHeight="1" spans="1:1" x14ac:dyDescent="0.25">
      <c r="A10" s="4" t="s">
        <v>8</v>
      </c>
    </row>
    <row r="11" ht="32" customHeight="1" spans="1:1" x14ac:dyDescent="0.25">
      <c r="A11" s="4" t="s">
        <v>9</v>
      </c>
    </row>
    <row r="12" spans="1:1" x14ac:dyDescent="0.25">
      <c r="A12" s="3" t="s">
        <v>10</v>
      </c>
    </row>
    <row r="13" ht="46" customHeight="1" spans="1:1" x14ac:dyDescent="0.25">
      <c r="A13" s="4" t="s">
        <v>11</v>
      </c>
    </row>
    <row r="14" ht="46" customHeight="1" spans="1:1" x14ac:dyDescent="0.25">
      <c r="A14" s="4" t="s">
        <v>12</v>
      </c>
    </row>
    <row r="15" spans="1:1" x14ac:dyDescent="0.25">
      <c r="A15" s="3" t="s">
        <v>13</v>
      </c>
    </row>
    <row r="16" ht="46" customHeight="1" spans="1:1" x14ac:dyDescent="0.25">
      <c r="A16" s="4" t="s">
        <v>14</v>
      </c>
    </row>
    <row r="17" spans="1:1" x14ac:dyDescent="0.25">
      <c r="A17" s="3" t="s">
        <v>15</v>
      </c>
    </row>
    <row r="18" ht="60" customHeight="1" spans="1:1" x14ac:dyDescent="0.25">
      <c r="A18" s="4" t="s">
        <v>16</v>
      </c>
    </row>
    <row r="19" spans="1:1" x14ac:dyDescent="0.25">
      <c r="A19" s="3" t="s">
        <v>17</v>
      </c>
    </row>
    <row r="20" ht="32" customHeight="1" spans="1:1" x14ac:dyDescent="0.25">
      <c r="A20" s="4" t="s">
        <v>18</v>
      </c>
    </row>
    <row r="21" spans="1:1" x14ac:dyDescent="0.25">
      <c r="A21" s="3" t="s">
        <v>19</v>
      </c>
    </row>
    <row r="22" ht="46" customHeight="1" spans="1:1" x14ac:dyDescent="0.25">
      <c r="A22" s="4" t="s">
        <v>20</v>
      </c>
    </row>
    <row r="23" spans="1:1" x14ac:dyDescent="0.25">
      <c r="A23" s="3" t="s">
        <v>21</v>
      </c>
    </row>
    <row r="24" ht="46" customHeight="1" spans="1:1" x14ac:dyDescent="0.25">
      <c r="A24" s="4" t="s">
        <v>22</v>
      </c>
    </row>
    <row r="25" spans="1:1" x14ac:dyDescent="0.25">
      <c r="A25" s="3" t="s">
        <v>23</v>
      </c>
    </row>
    <row r="26" ht="46" customHeight="1" spans="1:1" x14ac:dyDescent="0.25">
      <c r="A26" s="4" t="s">
        <v>24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FormatPr defaultRowHeight="15" outlineLevelRow="0" outlineLevelCol="0" x14ac:dyDescent="55"/>
  <cols>
    <col min="1" max="1" width="24" customWidth="1"/>
    <col min="2" max="2" width="22" customWidth="1"/>
    <col min="3" max="3" width="4" customWidth="1"/>
    <col min="4" max="4" width="72" customWidth="1"/>
  </cols>
  <sheetData>
    <row r="1" spans="1:1" x14ac:dyDescent="0.25">
      <c r="A1" s="1" t="s">
        <v>25</v>
      </c>
    </row>
    <row r="2" spans="1:1" x14ac:dyDescent="0.25">
      <c r="A2" s="2" t="s">
        <v>26</v>
      </c>
    </row>
    <row r="3" spans="1:4" x14ac:dyDescent="0.25">
      <c r="A3" t="s">
        <v>27</v>
      </c>
      <c r="B3" s="5"/>
      <c r="D3" s="6" t="s">
        <v>28</v>
      </c>
    </row>
    <row r="4" ht="32" customHeight="1" spans="1:4" x14ac:dyDescent="0.25">
      <c r="A4" s="7" t="s">
        <v>29</v>
      </c>
      <c r="B4" s="8">
        <v>46326</v>
      </c>
      <c r="D4" s="9" t="s">
        <v>30</v>
      </c>
    </row>
    <row r="5" ht="32" customHeight="1" spans="4:4" x14ac:dyDescent="0.25">
      <c r="D5" s="9" t="s">
        <v>31</v>
      </c>
    </row>
    <row r="6" spans="4:4" x14ac:dyDescent="0.25">
      <c r="D6" s="9" t="s">
        <v>32</v>
      </c>
    </row>
  </sheetData>
  <dataValidations count="1">
    <dataValidation type="date" allowBlank="1" showErrorMessage="1" errorTitle="Aging date" error="Enter a date." sqref="B4">
      <formula1>2</formula1>
      <formula2>2958465</formula2>
    </dataValidation>
  </dataValidation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04"/>
  <sheetViews>
    <sheetView workbookViewId="0">
      <pane xSplit="1" ySplit="4" topLeftCell="B5" activePane="bottomRight" state="frozen"/>
      <selection pane="bottomRight"/>
    </sheetView>
  </sheetViews>
  <sheetFormatPr defaultRowHeight="15" outlineLevelRow="0" outlineLevelCol="0" x14ac:dyDescent="55"/>
  <cols>
    <col min="1" max="1" width="13" customWidth="1"/>
    <col min="2" max="2" width="26" customWidth="1"/>
    <col min="3" max="4" width="14" customWidth="1"/>
    <col min="5" max="5" width="16" customWidth="1"/>
    <col min="6" max="6" width="19" customWidth="1"/>
    <col min="7" max="7" width="10" customWidth="1"/>
    <col min="8" max="8" width="20" customWidth="1"/>
    <col min="9" max="9" width="28" customWidth="1"/>
    <col min="10" max="13" width="12" hidden="1" customWidth="1"/>
  </cols>
  <sheetData>
    <row r="1" spans="1:1" x14ac:dyDescent="0.25">
      <c r="A1" s="1" t="s">
        <v>33</v>
      </c>
    </row>
    <row r="2" spans="1:1" x14ac:dyDescent="0.25">
      <c r="A2" s="10" t="s">
        <v>34</v>
      </c>
    </row>
    <row r="3" spans="1:1" x14ac:dyDescent="0.25">
      <c r="A3" s="2" t="s">
        <v>35</v>
      </c>
    </row>
    <row r="4" ht="32" customHeight="1" spans="1:13" x14ac:dyDescent="0.25">
      <c r="A4" s="11" t="s">
        <v>36</v>
      </c>
      <c r="B4" s="11" t="s">
        <v>37</v>
      </c>
      <c r="C4" s="11" t="s">
        <v>38</v>
      </c>
      <c r="D4" s="11" t="s">
        <v>39</v>
      </c>
      <c r="E4" s="11" t="s">
        <v>40</v>
      </c>
      <c r="F4" s="11" t="s">
        <v>41</v>
      </c>
      <c r="G4" s="11" t="s">
        <v>42</v>
      </c>
      <c r="H4" s="11" t="s">
        <v>43</v>
      </c>
      <c r="I4" s="11" t="s">
        <v>28</v>
      </c>
      <c r="J4" s="11" t="s">
        <v>44</v>
      </c>
      <c r="K4" s="11" t="s">
        <v>45</v>
      </c>
      <c r="L4" s="11" t="s">
        <v>46</v>
      </c>
      <c r="M4" s="11" t="s">
        <v>47</v>
      </c>
    </row>
    <row r="5" spans="1:13" x14ac:dyDescent="0.25">
      <c r="A5" s="5" t="s">
        <v>48</v>
      </c>
      <c r="B5" s="5" t="s">
        <v>49</v>
      </c>
      <c r="C5" s="8">
        <v>46311</v>
      </c>
      <c r="D5" s="8">
        <v>46341</v>
      </c>
      <c r="E5" s="12">
        <v>2000</v>
      </c>
      <c r="F5" s="12">
        <v>2000</v>
      </c>
      <c r="G5" s="13">
        <f>IF(OR(H5="Current",H5="1–30 days",H5="31–60 days",H5="61–90 days",H5="91+ days"),IF(D5&gt;=Setup!$B$4,0,DATEDIF(D5,Setup!$B$4,"D")),"")</f>
        <v>0</v>
      </c>
      <c r="H5" s="14" t="str">
        <f>IF(AND(A5="",B5="",C5="",D5="",E5="",F5=""),"",IF(OR(A5="",B5="",C5="",D5="",E5="",F5=""),"Incomplete",IF(COUNTIF($L$5:$L$1004,L5)&gt;1,"Check invoice #",IF(OR(COUNT(E5)=0,COUNT(F5)=0),"Check amounts",IF(OR(E5&lt;0,F5&lt;0,F5&gt;E5),"Check amounts",IF(OR(COUNT(C5)=0,COUNT(D5)=0),"Check dates",IF(D5&lt;C5,"Check dates",IF(ROUND(F5,2)=0,"Paid / zero balance",IF(Setup!$B$4="","Set aging date",IF(D5&gt;=Setup!$B$4,"Current",IF(DATEDIF(D5,Setup!$B$4,"D")&lt;=30,"1–30 days",IF(DATEDIF(D5,Setup!$B$4,"D")&lt;=60,"31–60 days",IF(DATEDIF(D5,Setup!$B$4,"D")&lt;=90,"61–90 days","91+ days")))))))))))))</f>
        <v>Current</v>
      </c>
      <c r="I5" s="5" t="s">
        <v>50</v>
      </c>
      <c r="J5" s="15">
        <f>IF(OR(H5="Current",H5="1–30 days",H5="31–60 days",H5="61–90 days",H5="91+ days"),F5,0)</f>
        <v>2000</v>
      </c>
      <c r="K5">
        <f>IF(J5&gt;0,IF(COUNTIFS($M$5:$M5,M5,$J$5:$J5,"&gt;0")=1,1,0),0)</f>
        <v>1</v>
      </c>
      <c r="L5" t="str">
        <f>IF(A5="","","k"&amp;SUBSTITUTE(SUBSTITUTE(SUBSTITUTE(SUBSTITUTE(SUBSTITUTE(SUBSTITUTE(A5,"~","{t}"),"*","{s}"),"?","{q}"),"&lt;","{lt}"),"&gt;","{gt}"),"=","{eq}"))</f>
        <v>kINV-2001</v>
      </c>
      <c r="M5" t="str">
        <f>IF(B5="","","k"&amp;SUBSTITUTE(SUBSTITUTE(SUBSTITUTE(SUBSTITUTE(SUBSTITUTE(SUBSTITUTE(B5,"~","{t}"),"*","{s}"),"?","{q}"),"&lt;","{lt}"),"&gt;","{gt}"),"=","{eq}"))</f>
        <v>kAlder Street Studio</v>
      </c>
    </row>
    <row r="6" spans="1:13" x14ac:dyDescent="0.25">
      <c r="A6" s="5" t="s">
        <v>51</v>
      </c>
      <c r="B6" s="5" t="s">
        <v>52</v>
      </c>
      <c r="C6" s="8">
        <v>46280</v>
      </c>
      <c r="D6" s="8">
        <v>46310</v>
      </c>
      <c r="E6" s="12">
        <v>1500</v>
      </c>
      <c r="F6" s="12">
        <v>1000</v>
      </c>
      <c r="G6" s="13">
        <f>IF(OR(H6="Current",H6="1–30 days",H6="31–60 days",H6="61–90 days",H6="91+ days"),IF(D6&gt;=Setup!$B$4,0,DATEDIF(D6,Setup!$B$4,"D")),"")</f>
        <v>16</v>
      </c>
      <c r="H6" s="14" t="str">
        <f>IF(AND(A6="",B6="",C6="",D6="",E6="",F6=""),"",IF(OR(A6="",B6="",C6="",D6="",E6="",F6=""),"Incomplete",IF(COUNTIF($L$5:$L$1004,L6)&gt;1,"Check invoice #",IF(OR(COUNT(E6)=0,COUNT(F6)=0),"Check amounts",IF(OR(E6&lt;0,F6&lt;0,F6&gt;E6),"Check amounts",IF(OR(COUNT(C6)=0,COUNT(D6)=0),"Check dates",IF(D6&lt;C6,"Check dates",IF(ROUND(F6,2)=0,"Paid / zero balance",IF(Setup!$B$4="","Set aging date",IF(D6&gt;=Setup!$B$4,"Current",IF(DATEDIF(D6,Setup!$B$4,"D")&lt;=30,"1–30 days",IF(DATEDIF(D6,Setup!$B$4,"D")&lt;=60,"31–60 days",IF(DATEDIF(D6,Setup!$B$4,"D")&lt;=90,"61–90 days","91+ days")))))))))))))</f>
        <v>1–30 days</v>
      </c>
      <c r="I6" s="5" t="s">
        <v>50</v>
      </c>
      <c r="J6" s="15">
        <f>IF(OR(H6="Current",H6="1–30 days",H6="31–60 days",H6="61–90 days",H6="91+ days"),F6,0)</f>
        <v>1000</v>
      </c>
      <c r="K6">
        <f>IF(J6&gt;0,IF(COUNTIFS($M$5:$M6,M6,$J$5:$J6,"&gt;0")=1,1,0),0)</f>
        <v>1</v>
      </c>
      <c r="L6" t="str">
        <f>IF(A6="","","k"&amp;SUBSTITUTE(SUBSTITUTE(SUBSTITUTE(SUBSTITUTE(SUBSTITUTE(SUBSTITUTE(A6,"~","{t}"),"*","{s}"),"?","{q}"),"&lt;","{lt}"),"&gt;","{gt}"),"=","{eq}"))</f>
        <v>kINV-2002</v>
      </c>
      <c r="M6" t="str">
        <f>IF(B6="","","k"&amp;SUBSTITUTE(SUBSTITUTE(SUBSTITUTE(SUBSTITUTE(SUBSTITUTE(SUBSTITUTE(B6,"~","{t}"),"*","{s}"),"?","{q}"),"&lt;","{lt}"),"&gt;","{gt}"),"=","{eq}"))</f>
        <v>kBluebird Bakery</v>
      </c>
    </row>
    <row r="7" spans="1:13" x14ac:dyDescent="0.25">
      <c r="A7" s="5" t="s">
        <v>53</v>
      </c>
      <c r="B7" s="5" t="s">
        <v>54</v>
      </c>
      <c r="C7" s="8">
        <v>46250</v>
      </c>
      <c r="D7" s="8">
        <v>46280</v>
      </c>
      <c r="E7" s="12">
        <v>1500</v>
      </c>
      <c r="F7" s="12">
        <v>1500</v>
      </c>
      <c r="G7" s="13">
        <f>IF(OR(H7="Current",H7="1–30 days",H7="31–60 days",H7="61–90 days",H7="91+ days"),IF(D7&gt;=Setup!$B$4,0,DATEDIF(D7,Setup!$B$4,"D")),"")</f>
        <v>46</v>
      </c>
      <c r="H7" s="14" t="str">
        <f>IF(AND(A7="",B7="",C7="",D7="",E7="",F7=""),"",IF(OR(A7="",B7="",C7="",D7="",E7="",F7=""),"Incomplete",IF(COUNTIF($L$5:$L$1004,L7)&gt;1,"Check invoice #",IF(OR(COUNT(E7)=0,COUNT(F7)=0),"Check amounts",IF(OR(E7&lt;0,F7&lt;0,F7&gt;E7),"Check amounts",IF(OR(COUNT(C7)=0,COUNT(D7)=0),"Check dates",IF(D7&lt;C7,"Check dates",IF(ROUND(F7,2)=0,"Paid / zero balance",IF(Setup!$B$4="","Set aging date",IF(D7&gt;=Setup!$B$4,"Current",IF(DATEDIF(D7,Setup!$B$4,"D")&lt;=30,"1–30 days",IF(DATEDIF(D7,Setup!$B$4,"D")&lt;=60,"31–60 days",IF(DATEDIF(D7,Setup!$B$4,"D")&lt;=90,"61–90 days","91+ days")))))))))))))</f>
        <v>31–60 days</v>
      </c>
      <c r="I7" s="5" t="s">
        <v>50</v>
      </c>
      <c r="J7" s="15">
        <f>IF(OR(H7="Current",H7="1–30 days",H7="31–60 days",H7="61–90 days",H7="91+ days"),F7,0)</f>
        <v>1500</v>
      </c>
      <c r="K7">
        <f>IF(J7&gt;0,IF(COUNTIFS($M$5:$M7,M7,$J$5:$J7,"&gt;0")=1,1,0),0)</f>
        <v>1</v>
      </c>
      <c r="L7" t="str">
        <f>IF(A7="","","k"&amp;SUBSTITUTE(SUBSTITUTE(SUBSTITUTE(SUBSTITUTE(SUBSTITUTE(SUBSTITUTE(A7,"~","{t}"),"*","{s}"),"?","{q}"),"&lt;","{lt}"),"&gt;","{gt}"),"=","{eq}"))</f>
        <v>kINV-2003</v>
      </c>
      <c r="M7" t="str">
        <f>IF(B7="","","k"&amp;SUBSTITUTE(SUBSTITUTE(SUBSTITUTE(SUBSTITUTE(SUBSTITUTE(SUBSTITUTE(B7,"~","{t}"),"*","{s}"),"?","{q}"),"&lt;","{lt}"),"&gt;","{gt}"),"=","{eq}"))</f>
        <v>kCedar Lane Dental</v>
      </c>
    </row>
    <row r="8" spans="1:13" x14ac:dyDescent="0.25">
      <c r="A8" s="5" t="s">
        <v>55</v>
      </c>
      <c r="B8" s="5" t="s">
        <v>52</v>
      </c>
      <c r="C8" s="8">
        <v>46219</v>
      </c>
      <c r="D8" s="8">
        <v>46249</v>
      </c>
      <c r="E8" s="12">
        <v>750</v>
      </c>
      <c r="F8" s="12">
        <v>750</v>
      </c>
      <c r="G8" s="13">
        <f>IF(OR(H8="Current",H8="1–30 days",H8="31–60 days",H8="61–90 days",H8="91+ days"),IF(D8&gt;=Setup!$B$4,0,DATEDIF(D8,Setup!$B$4,"D")),"")</f>
        <v>77</v>
      </c>
      <c r="H8" s="14" t="str">
        <f>IF(AND(A8="",B8="",C8="",D8="",E8="",F8=""),"",IF(OR(A8="",B8="",C8="",D8="",E8="",F8=""),"Incomplete",IF(COUNTIF($L$5:$L$1004,L8)&gt;1,"Check invoice #",IF(OR(COUNT(E8)=0,COUNT(F8)=0),"Check amounts",IF(OR(E8&lt;0,F8&lt;0,F8&gt;E8),"Check amounts",IF(OR(COUNT(C8)=0,COUNT(D8)=0),"Check dates",IF(D8&lt;C8,"Check dates",IF(ROUND(F8,2)=0,"Paid / zero balance",IF(Setup!$B$4="","Set aging date",IF(D8&gt;=Setup!$B$4,"Current",IF(DATEDIF(D8,Setup!$B$4,"D")&lt;=30,"1–30 days",IF(DATEDIF(D8,Setup!$B$4,"D")&lt;=60,"31–60 days",IF(DATEDIF(D8,Setup!$B$4,"D")&lt;=90,"61–90 days","91+ days")))))))))))))</f>
        <v>61–90 days</v>
      </c>
      <c r="I8" s="5" t="s">
        <v>50</v>
      </c>
      <c r="J8" s="15">
        <f>IF(OR(H8="Current",H8="1–30 days",H8="31–60 days",H8="61–90 days",H8="91+ days"),F8,0)</f>
        <v>750</v>
      </c>
      <c r="K8">
        <f>IF(J8&gt;0,IF(COUNTIFS($M$5:$M8,M8,$J$5:$J8,"&gt;0")=1,1,0),0)</f>
        <v>0</v>
      </c>
      <c r="L8" t="str">
        <f>IF(A8="","","k"&amp;SUBSTITUTE(SUBSTITUTE(SUBSTITUTE(SUBSTITUTE(SUBSTITUTE(SUBSTITUTE(A8,"~","{t}"),"*","{s}"),"?","{q}"),"&lt;","{lt}"),"&gt;","{gt}"),"=","{eq}"))</f>
        <v>kINV-2004</v>
      </c>
      <c r="M8" t="str">
        <f>IF(B8="","","k"&amp;SUBSTITUTE(SUBSTITUTE(SUBSTITUTE(SUBSTITUTE(SUBSTITUTE(SUBSTITUTE(B8,"~","{t}"),"*","{s}"),"?","{q}"),"&lt;","{lt}"),"&gt;","{gt}"),"=","{eq}"))</f>
        <v>kBluebird Bakery</v>
      </c>
    </row>
    <row r="9" spans="1:13" x14ac:dyDescent="0.25">
      <c r="A9" s="5" t="s">
        <v>56</v>
      </c>
      <c r="B9" s="5" t="s">
        <v>57</v>
      </c>
      <c r="C9" s="8">
        <v>46174</v>
      </c>
      <c r="D9" s="8">
        <v>46204</v>
      </c>
      <c r="E9" s="12">
        <v>900</v>
      </c>
      <c r="F9" s="12">
        <v>500</v>
      </c>
      <c r="G9" s="13">
        <f>IF(OR(H9="Current",H9="1–30 days",H9="31–60 days",H9="61–90 days",H9="91+ days"),IF(D9&gt;=Setup!$B$4,0,DATEDIF(D9,Setup!$B$4,"D")),"")</f>
        <v>122</v>
      </c>
      <c r="H9" s="14" t="str">
        <f>IF(AND(A9="",B9="",C9="",D9="",E9="",F9=""),"",IF(OR(A9="",B9="",C9="",D9="",E9="",F9=""),"Incomplete",IF(COUNTIF($L$5:$L$1004,L9)&gt;1,"Check invoice #",IF(OR(COUNT(E9)=0,COUNT(F9)=0),"Check amounts",IF(OR(E9&lt;0,F9&lt;0,F9&gt;E9),"Check amounts",IF(OR(COUNT(C9)=0,COUNT(D9)=0),"Check dates",IF(D9&lt;C9,"Check dates",IF(ROUND(F9,2)=0,"Paid / zero balance",IF(Setup!$B$4="","Set aging date",IF(D9&gt;=Setup!$B$4,"Current",IF(DATEDIF(D9,Setup!$B$4,"D")&lt;=30,"1–30 days",IF(DATEDIF(D9,Setup!$B$4,"D")&lt;=60,"31–60 days",IF(DATEDIF(D9,Setup!$B$4,"D")&lt;=90,"61–90 days","91+ days")))))))))))))</f>
        <v>91+ days</v>
      </c>
      <c r="I9" s="5" t="s">
        <v>50</v>
      </c>
      <c r="J9" s="15">
        <f>IF(OR(H9="Current",H9="1–30 days",H9="31–60 days",H9="61–90 days",H9="91+ days"),F9,0)</f>
        <v>500</v>
      </c>
      <c r="K9">
        <f>IF(J9&gt;0,IF(COUNTIFS($M$5:$M9,M9,$J$5:$J9,"&gt;0")=1,1,0),0)</f>
        <v>1</v>
      </c>
      <c r="L9" t="str">
        <f>IF(A9="","","k"&amp;SUBSTITUTE(SUBSTITUTE(SUBSTITUTE(SUBSTITUTE(SUBSTITUTE(SUBSTITUTE(A9,"~","{t}"),"*","{s}"),"?","{q}"),"&lt;","{lt}"),"&gt;","{gt}"),"=","{eq}"))</f>
        <v>kINV-2005</v>
      </c>
      <c r="M9" t="str">
        <f>IF(B9="","","k"&amp;SUBSTITUTE(SUBSTITUTE(SUBSTITUTE(SUBSTITUTE(SUBSTITUTE(SUBSTITUTE(B9,"~","{t}"),"*","{s}"),"?","{q}"),"&lt;","{lt}"),"&gt;","{gt}"),"=","{eq}"))</f>
        <v>kOakridge Realty</v>
      </c>
    </row>
    <row r="10" spans="1:13" x14ac:dyDescent="0.25">
      <c r="A10" s="5" t="s">
        <v>58</v>
      </c>
      <c r="B10" s="5" t="s">
        <v>59</v>
      </c>
      <c r="C10" s="8">
        <v>46266</v>
      </c>
      <c r="D10" s="8">
        <v>46296</v>
      </c>
      <c r="E10" s="12">
        <v>1200</v>
      </c>
      <c r="F10" s="12">
        <v>0</v>
      </c>
      <c r="G10" s="13" t="str">
        <f>IF(OR(H10="Current",H10="1–30 days",H10="31–60 days",H10="61–90 days",H10="91+ days"),IF(D10&gt;=Setup!$B$4,0,DATEDIF(D10,Setup!$B$4,"D")),"")</f>
        <v/>
      </c>
      <c r="H10" s="14" t="str">
        <f>IF(AND(A10="",B10="",C10="",D10="",E10="",F10=""),"",IF(OR(A10="",B10="",C10="",D10="",E10="",F10=""),"Incomplete",IF(COUNTIF($L$5:$L$1004,L10)&gt;1,"Check invoice #",IF(OR(COUNT(E10)=0,COUNT(F10)=0),"Check amounts",IF(OR(E10&lt;0,F10&lt;0,F10&gt;E10),"Check amounts",IF(OR(COUNT(C10)=0,COUNT(D10)=0),"Check dates",IF(D10&lt;C10,"Check dates",IF(ROUND(F10,2)=0,"Paid / zero balance",IF(Setup!$B$4="","Set aging date",IF(D10&gt;=Setup!$B$4,"Current",IF(DATEDIF(D10,Setup!$B$4,"D")&lt;=30,"1–30 days",IF(DATEDIF(D10,Setup!$B$4,"D")&lt;=60,"31–60 days",IF(DATEDIF(D10,Setup!$B$4,"D")&lt;=90,"61–90 days","91+ days")))))))))))))</f>
        <v>Paid / zero balance</v>
      </c>
      <c r="I10" s="5" t="s">
        <v>50</v>
      </c>
      <c r="J10" s="15">
        <f>IF(OR(H10="Current",H10="1–30 days",H10="31–60 days",H10="61–90 days",H10="91+ days"),F10,0)</f>
        <v>0</v>
      </c>
      <c r="K10">
        <f>IF(J10&gt;0,IF(COUNTIFS($M$5:$M10,M10,$J$5:$J10,"&gt;0")=1,1,0),0)</f>
        <v>0</v>
      </c>
      <c r="L10" t="str">
        <f>IF(A10="","","k"&amp;SUBSTITUTE(SUBSTITUTE(SUBSTITUTE(SUBSTITUTE(SUBSTITUTE(SUBSTITUTE(A10,"~","{t}"),"*","{s}"),"?","{q}"),"&lt;","{lt}"),"&gt;","{gt}"),"=","{eq}"))</f>
        <v>kINV-2006</v>
      </c>
      <c r="M10" t="str">
        <f>IF(B10="","","k"&amp;SUBSTITUTE(SUBSTITUTE(SUBSTITUTE(SUBSTITUTE(SUBSTITUTE(SUBSTITUTE(B10,"~","{t}"),"*","{s}"),"?","{q}"),"&lt;","{lt}"),"&gt;","{gt}"),"=","{eq}"))</f>
        <v>kMaple &amp; Main Florist</v>
      </c>
    </row>
    <row r="11" spans="1:13" x14ac:dyDescent="0.25">
      <c r="A11" s="5"/>
      <c r="B11" s="5"/>
      <c r="C11" s="8"/>
      <c r="D11" s="8"/>
      <c r="E11" s="12"/>
      <c r="F11" s="12"/>
      <c r="G11" s="13" t="str">
        <f>IF(OR(H11="Current",H11="1–30 days",H11="31–60 days",H11="61–90 days",H11="91+ days"),IF(D11&gt;=Setup!$B$4,0,DATEDIF(D11,Setup!$B$4,"D")),"")</f>
        <v/>
      </c>
      <c r="H11" s="14" t="str">
        <f>IF(AND(A11="",B11="",C11="",D11="",E11="",F11=""),"",IF(OR(A11="",B11="",C11="",D11="",E11="",F11=""),"Incomplete",IF(COUNTIF($L$5:$L$1004,L11)&gt;1,"Check invoice #",IF(OR(COUNT(E11)=0,COUNT(F11)=0),"Check amounts",IF(OR(E11&lt;0,F11&lt;0,F11&gt;E11),"Check amounts",IF(OR(COUNT(C11)=0,COUNT(D11)=0),"Check dates",IF(D11&lt;C11,"Check dates",IF(ROUND(F11,2)=0,"Paid / zero balance",IF(Setup!$B$4="","Set aging date",IF(D11&gt;=Setup!$B$4,"Current",IF(DATEDIF(D11,Setup!$B$4,"D")&lt;=30,"1–30 days",IF(DATEDIF(D11,Setup!$B$4,"D")&lt;=60,"31–60 days",IF(DATEDIF(D11,Setup!$B$4,"D")&lt;=90,"61–90 days","91+ days")))))))))))))</f>
        <v/>
      </c>
      <c r="I11" s="5"/>
      <c r="J11" s="15">
        <f>IF(OR(H11="Current",H11="1–30 days",H11="31–60 days",H11="61–90 days",H11="91+ days"),F11,0)</f>
        <v>0</v>
      </c>
      <c r="K11">
        <f>IF(J11&gt;0,IF(COUNTIFS($M$5:$M11,M11,$J$5:$J11,"&gt;0")=1,1,0),0)</f>
        <v>0</v>
      </c>
      <c r="L11" t="str">
        <f>IF(A11="","","k"&amp;SUBSTITUTE(SUBSTITUTE(SUBSTITUTE(SUBSTITUTE(SUBSTITUTE(SUBSTITUTE(A11,"~","{t}"),"*","{s}"),"?","{q}"),"&lt;","{lt}"),"&gt;","{gt}"),"=","{eq}"))</f>
        <v/>
      </c>
      <c r="M11" t="str">
        <f>IF(B11="","","k"&amp;SUBSTITUTE(SUBSTITUTE(SUBSTITUTE(SUBSTITUTE(SUBSTITUTE(SUBSTITUTE(B11,"~","{t}"),"*","{s}"),"?","{q}"),"&lt;","{lt}"),"&gt;","{gt}"),"=","{eq}"))</f>
        <v/>
      </c>
    </row>
    <row r="12" spans="1:13" x14ac:dyDescent="0.25">
      <c r="A12" s="5"/>
      <c r="B12" s="5"/>
      <c r="C12" s="8"/>
      <c r="D12" s="8"/>
      <c r="E12" s="12"/>
      <c r="F12" s="12"/>
      <c r="G12" s="13" t="str">
        <f>IF(OR(H12="Current",H12="1–30 days",H12="31–60 days",H12="61–90 days",H12="91+ days"),IF(D12&gt;=Setup!$B$4,0,DATEDIF(D12,Setup!$B$4,"D")),"")</f>
        <v/>
      </c>
      <c r="H12" s="14" t="str">
        <f>IF(AND(A12="",B12="",C12="",D12="",E12="",F12=""),"",IF(OR(A12="",B12="",C12="",D12="",E12="",F12=""),"Incomplete",IF(COUNTIF($L$5:$L$1004,L12)&gt;1,"Check invoice #",IF(OR(COUNT(E12)=0,COUNT(F12)=0),"Check amounts",IF(OR(E12&lt;0,F12&lt;0,F12&gt;E12),"Check amounts",IF(OR(COUNT(C12)=0,COUNT(D12)=0),"Check dates",IF(D12&lt;C12,"Check dates",IF(ROUND(F12,2)=0,"Paid / zero balance",IF(Setup!$B$4="","Set aging date",IF(D12&gt;=Setup!$B$4,"Current",IF(DATEDIF(D12,Setup!$B$4,"D")&lt;=30,"1–30 days",IF(DATEDIF(D12,Setup!$B$4,"D")&lt;=60,"31–60 days",IF(DATEDIF(D12,Setup!$B$4,"D")&lt;=90,"61–90 days","91+ days")))))))))))))</f>
        <v/>
      </c>
      <c r="I12" s="5"/>
      <c r="J12" s="15">
        <f>IF(OR(H12="Current",H12="1–30 days",H12="31–60 days",H12="61–90 days",H12="91+ days"),F12,0)</f>
        <v>0</v>
      </c>
      <c r="K12">
        <f>IF(J12&gt;0,IF(COUNTIFS($M$5:$M12,M12,$J$5:$J12,"&gt;0")=1,1,0),0)</f>
        <v>0</v>
      </c>
      <c r="L12" t="str">
        <f>IF(A12="","","k"&amp;SUBSTITUTE(SUBSTITUTE(SUBSTITUTE(SUBSTITUTE(SUBSTITUTE(SUBSTITUTE(A12,"~","{t}"),"*","{s}"),"?","{q}"),"&lt;","{lt}"),"&gt;","{gt}"),"=","{eq}"))</f>
        <v/>
      </c>
      <c r="M12" t="str">
        <f>IF(B12="","","k"&amp;SUBSTITUTE(SUBSTITUTE(SUBSTITUTE(SUBSTITUTE(SUBSTITUTE(SUBSTITUTE(B12,"~","{t}"),"*","{s}"),"?","{q}"),"&lt;","{lt}"),"&gt;","{gt}"),"=","{eq}"))</f>
        <v/>
      </c>
    </row>
    <row r="13" spans="1:13" x14ac:dyDescent="0.25">
      <c r="A13" s="5"/>
      <c r="B13" s="5"/>
      <c r="C13" s="8"/>
      <c r="D13" s="8"/>
      <c r="E13" s="12"/>
      <c r="F13" s="12"/>
      <c r="G13" s="13" t="str">
        <f>IF(OR(H13="Current",H13="1–30 days",H13="31–60 days",H13="61–90 days",H13="91+ days"),IF(D13&gt;=Setup!$B$4,0,DATEDIF(D13,Setup!$B$4,"D")),"")</f>
        <v/>
      </c>
      <c r="H13" s="14" t="str">
        <f>IF(AND(A13="",B13="",C13="",D13="",E13="",F13=""),"",IF(OR(A13="",B13="",C13="",D13="",E13="",F13=""),"Incomplete",IF(COUNTIF($L$5:$L$1004,L13)&gt;1,"Check invoice #",IF(OR(COUNT(E13)=0,COUNT(F13)=0),"Check amounts",IF(OR(E13&lt;0,F13&lt;0,F13&gt;E13),"Check amounts",IF(OR(COUNT(C13)=0,COUNT(D13)=0),"Check dates",IF(D13&lt;C13,"Check dates",IF(ROUND(F13,2)=0,"Paid / zero balance",IF(Setup!$B$4="","Set aging date",IF(D13&gt;=Setup!$B$4,"Current",IF(DATEDIF(D13,Setup!$B$4,"D")&lt;=30,"1–30 days",IF(DATEDIF(D13,Setup!$B$4,"D")&lt;=60,"31–60 days",IF(DATEDIF(D13,Setup!$B$4,"D")&lt;=90,"61–90 days","91+ days")))))))))))))</f>
        <v/>
      </c>
      <c r="I13" s="5"/>
      <c r="J13" s="15">
        <f>IF(OR(H13="Current",H13="1–30 days",H13="31–60 days",H13="61–90 days",H13="91+ days"),F13,0)</f>
        <v>0</v>
      </c>
      <c r="K13">
        <f>IF(J13&gt;0,IF(COUNTIFS($M$5:$M13,M13,$J$5:$J13,"&gt;0")=1,1,0),0)</f>
        <v>0</v>
      </c>
      <c r="L13" t="str">
        <f>IF(A13="","","k"&amp;SUBSTITUTE(SUBSTITUTE(SUBSTITUTE(SUBSTITUTE(SUBSTITUTE(SUBSTITUTE(A13,"~","{t}"),"*","{s}"),"?","{q}"),"&lt;","{lt}"),"&gt;","{gt}"),"=","{eq}"))</f>
        <v/>
      </c>
      <c r="M13" t="str">
        <f>IF(B13="","","k"&amp;SUBSTITUTE(SUBSTITUTE(SUBSTITUTE(SUBSTITUTE(SUBSTITUTE(SUBSTITUTE(B13,"~","{t}"),"*","{s}"),"?","{q}"),"&lt;","{lt}"),"&gt;","{gt}"),"=","{eq}"))</f>
        <v/>
      </c>
    </row>
    <row r="14" spans="1:13" x14ac:dyDescent="0.25">
      <c r="A14" s="5"/>
      <c r="B14" s="5"/>
      <c r="C14" s="8"/>
      <c r="D14" s="8"/>
      <c r="E14" s="12"/>
      <c r="F14" s="12"/>
      <c r="G14" s="13" t="str">
        <f>IF(OR(H14="Current",H14="1–30 days",H14="31–60 days",H14="61–90 days",H14="91+ days"),IF(D14&gt;=Setup!$B$4,0,DATEDIF(D14,Setup!$B$4,"D")),"")</f>
        <v/>
      </c>
      <c r="H14" s="14" t="str">
        <f>IF(AND(A14="",B14="",C14="",D14="",E14="",F14=""),"",IF(OR(A14="",B14="",C14="",D14="",E14="",F14=""),"Incomplete",IF(COUNTIF($L$5:$L$1004,L14)&gt;1,"Check invoice #",IF(OR(COUNT(E14)=0,COUNT(F14)=0),"Check amounts",IF(OR(E14&lt;0,F14&lt;0,F14&gt;E14),"Check amounts",IF(OR(COUNT(C14)=0,COUNT(D14)=0),"Check dates",IF(D14&lt;C14,"Check dates",IF(ROUND(F14,2)=0,"Paid / zero balance",IF(Setup!$B$4="","Set aging date",IF(D14&gt;=Setup!$B$4,"Current",IF(DATEDIF(D14,Setup!$B$4,"D")&lt;=30,"1–30 days",IF(DATEDIF(D14,Setup!$B$4,"D")&lt;=60,"31–60 days",IF(DATEDIF(D14,Setup!$B$4,"D")&lt;=90,"61–90 days","91+ days")))))))))))))</f>
        <v/>
      </c>
      <c r="I14" s="5"/>
      <c r="J14" s="15">
        <f>IF(OR(H14="Current",H14="1–30 days",H14="31–60 days",H14="61–90 days",H14="91+ days"),F14,0)</f>
        <v>0</v>
      </c>
      <c r="K14">
        <f>IF(J14&gt;0,IF(COUNTIFS($M$5:$M14,M14,$J$5:$J14,"&gt;0")=1,1,0),0)</f>
        <v>0</v>
      </c>
      <c r="L14" t="str">
        <f>IF(A14="","","k"&amp;SUBSTITUTE(SUBSTITUTE(SUBSTITUTE(SUBSTITUTE(SUBSTITUTE(SUBSTITUTE(A14,"~","{t}"),"*","{s}"),"?","{q}"),"&lt;","{lt}"),"&gt;","{gt}"),"=","{eq}"))</f>
        <v/>
      </c>
      <c r="M14" t="str">
        <f>IF(B14="","","k"&amp;SUBSTITUTE(SUBSTITUTE(SUBSTITUTE(SUBSTITUTE(SUBSTITUTE(SUBSTITUTE(B14,"~","{t}"),"*","{s}"),"?","{q}"),"&lt;","{lt}"),"&gt;","{gt}"),"=","{eq}"))</f>
        <v/>
      </c>
    </row>
    <row r="15" spans="1:13" x14ac:dyDescent="0.25">
      <c r="A15" s="5"/>
      <c r="B15" s="5"/>
      <c r="C15" s="8"/>
      <c r="D15" s="8"/>
      <c r="E15" s="12"/>
      <c r="F15" s="12"/>
      <c r="G15" s="13" t="str">
        <f>IF(OR(H15="Current",H15="1–30 days",H15="31–60 days",H15="61–90 days",H15="91+ days"),IF(D15&gt;=Setup!$B$4,0,DATEDIF(D15,Setup!$B$4,"D")),"")</f>
        <v/>
      </c>
      <c r="H15" s="14" t="str">
        <f>IF(AND(A15="",B15="",C15="",D15="",E15="",F15=""),"",IF(OR(A15="",B15="",C15="",D15="",E15="",F15=""),"Incomplete",IF(COUNTIF($L$5:$L$1004,L15)&gt;1,"Check invoice #",IF(OR(COUNT(E15)=0,COUNT(F15)=0),"Check amounts",IF(OR(E15&lt;0,F15&lt;0,F15&gt;E15),"Check amounts",IF(OR(COUNT(C15)=0,COUNT(D15)=0),"Check dates",IF(D15&lt;C15,"Check dates",IF(ROUND(F15,2)=0,"Paid / zero balance",IF(Setup!$B$4="","Set aging date",IF(D15&gt;=Setup!$B$4,"Current",IF(DATEDIF(D15,Setup!$B$4,"D")&lt;=30,"1–30 days",IF(DATEDIF(D15,Setup!$B$4,"D")&lt;=60,"31–60 days",IF(DATEDIF(D15,Setup!$B$4,"D")&lt;=90,"61–90 days","91+ days")))))))))))))</f>
        <v/>
      </c>
      <c r="I15" s="5"/>
      <c r="J15" s="15">
        <f>IF(OR(H15="Current",H15="1–30 days",H15="31–60 days",H15="61–90 days",H15="91+ days"),F15,0)</f>
        <v>0</v>
      </c>
      <c r="K15">
        <f>IF(J15&gt;0,IF(COUNTIFS($M$5:$M15,M15,$J$5:$J15,"&gt;0")=1,1,0),0)</f>
        <v>0</v>
      </c>
      <c r="L15" t="str">
        <f>IF(A15="","","k"&amp;SUBSTITUTE(SUBSTITUTE(SUBSTITUTE(SUBSTITUTE(SUBSTITUTE(SUBSTITUTE(A15,"~","{t}"),"*","{s}"),"?","{q}"),"&lt;","{lt}"),"&gt;","{gt}"),"=","{eq}"))</f>
        <v/>
      </c>
      <c r="M15" t="str">
        <f>IF(B15="","","k"&amp;SUBSTITUTE(SUBSTITUTE(SUBSTITUTE(SUBSTITUTE(SUBSTITUTE(SUBSTITUTE(B15,"~","{t}"),"*","{s}"),"?","{q}"),"&lt;","{lt}"),"&gt;","{gt}"),"=","{eq}"))</f>
        <v/>
      </c>
    </row>
    <row r="16" spans="1:13" x14ac:dyDescent="0.25">
      <c r="A16" s="5"/>
      <c r="B16" s="5"/>
      <c r="C16" s="8"/>
      <c r="D16" s="8"/>
      <c r="E16" s="12"/>
      <c r="F16" s="12"/>
      <c r="G16" s="13" t="str">
        <f>IF(OR(H16="Current",H16="1–30 days",H16="31–60 days",H16="61–90 days",H16="91+ days"),IF(D16&gt;=Setup!$B$4,0,DATEDIF(D16,Setup!$B$4,"D")),"")</f>
        <v/>
      </c>
      <c r="H16" s="14" t="str">
        <f>IF(AND(A16="",B16="",C16="",D16="",E16="",F16=""),"",IF(OR(A16="",B16="",C16="",D16="",E16="",F16=""),"Incomplete",IF(COUNTIF($L$5:$L$1004,L16)&gt;1,"Check invoice #",IF(OR(COUNT(E16)=0,COUNT(F16)=0),"Check amounts",IF(OR(E16&lt;0,F16&lt;0,F16&gt;E16),"Check amounts",IF(OR(COUNT(C16)=0,COUNT(D16)=0),"Check dates",IF(D16&lt;C16,"Check dates",IF(ROUND(F16,2)=0,"Paid / zero balance",IF(Setup!$B$4="","Set aging date",IF(D16&gt;=Setup!$B$4,"Current",IF(DATEDIF(D16,Setup!$B$4,"D")&lt;=30,"1–30 days",IF(DATEDIF(D16,Setup!$B$4,"D")&lt;=60,"31–60 days",IF(DATEDIF(D16,Setup!$B$4,"D")&lt;=90,"61–90 days","91+ days")))))))))))))</f>
        <v/>
      </c>
      <c r="I16" s="5"/>
      <c r="J16" s="15">
        <f>IF(OR(H16="Current",H16="1–30 days",H16="31–60 days",H16="61–90 days",H16="91+ days"),F16,0)</f>
        <v>0</v>
      </c>
      <c r="K16">
        <f>IF(J16&gt;0,IF(COUNTIFS($M$5:$M16,M16,$J$5:$J16,"&gt;0")=1,1,0),0)</f>
        <v>0</v>
      </c>
      <c r="L16" t="str">
        <f>IF(A16="","","k"&amp;SUBSTITUTE(SUBSTITUTE(SUBSTITUTE(SUBSTITUTE(SUBSTITUTE(SUBSTITUTE(A16,"~","{t}"),"*","{s}"),"?","{q}"),"&lt;","{lt}"),"&gt;","{gt}"),"=","{eq}"))</f>
        <v/>
      </c>
      <c r="M16" t="str">
        <f>IF(B16="","","k"&amp;SUBSTITUTE(SUBSTITUTE(SUBSTITUTE(SUBSTITUTE(SUBSTITUTE(SUBSTITUTE(B16,"~","{t}"),"*","{s}"),"?","{q}"),"&lt;","{lt}"),"&gt;","{gt}"),"=","{eq}"))</f>
        <v/>
      </c>
    </row>
    <row r="17" spans="1:13" x14ac:dyDescent="0.25">
      <c r="A17" s="5"/>
      <c r="B17" s="5"/>
      <c r="C17" s="8"/>
      <c r="D17" s="8"/>
      <c r="E17" s="12"/>
      <c r="F17" s="12"/>
      <c r="G17" s="13" t="str">
        <f>IF(OR(H17="Current",H17="1–30 days",H17="31–60 days",H17="61–90 days",H17="91+ days"),IF(D17&gt;=Setup!$B$4,0,DATEDIF(D17,Setup!$B$4,"D")),"")</f>
        <v/>
      </c>
      <c r="H17" s="14" t="str">
        <f>IF(AND(A17="",B17="",C17="",D17="",E17="",F17=""),"",IF(OR(A17="",B17="",C17="",D17="",E17="",F17=""),"Incomplete",IF(COUNTIF($L$5:$L$1004,L17)&gt;1,"Check invoice #",IF(OR(COUNT(E17)=0,COUNT(F17)=0),"Check amounts",IF(OR(E17&lt;0,F17&lt;0,F17&gt;E17),"Check amounts",IF(OR(COUNT(C17)=0,COUNT(D17)=0),"Check dates",IF(D17&lt;C17,"Check dates",IF(ROUND(F17,2)=0,"Paid / zero balance",IF(Setup!$B$4="","Set aging date",IF(D17&gt;=Setup!$B$4,"Current",IF(DATEDIF(D17,Setup!$B$4,"D")&lt;=30,"1–30 days",IF(DATEDIF(D17,Setup!$B$4,"D")&lt;=60,"31–60 days",IF(DATEDIF(D17,Setup!$B$4,"D")&lt;=90,"61–90 days","91+ days")))))))))))))</f>
        <v/>
      </c>
      <c r="I17" s="5"/>
      <c r="J17" s="15">
        <f>IF(OR(H17="Current",H17="1–30 days",H17="31–60 days",H17="61–90 days",H17="91+ days"),F17,0)</f>
        <v>0</v>
      </c>
      <c r="K17">
        <f>IF(J17&gt;0,IF(COUNTIFS($M$5:$M17,M17,$J$5:$J17,"&gt;0")=1,1,0),0)</f>
        <v>0</v>
      </c>
      <c r="L17" t="str">
        <f>IF(A17="","","k"&amp;SUBSTITUTE(SUBSTITUTE(SUBSTITUTE(SUBSTITUTE(SUBSTITUTE(SUBSTITUTE(A17,"~","{t}"),"*","{s}"),"?","{q}"),"&lt;","{lt}"),"&gt;","{gt}"),"=","{eq}"))</f>
        <v/>
      </c>
      <c r="M17" t="str">
        <f>IF(B17="","","k"&amp;SUBSTITUTE(SUBSTITUTE(SUBSTITUTE(SUBSTITUTE(SUBSTITUTE(SUBSTITUTE(B17,"~","{t}"),"*","{s}"),"?","{q}"),"&lt;","{lt}"),"&gt;","{gt}"),"=","{eq}"))</f>
        <v/>
      </c>
    </row>
    <row r="18" spans="1:13" x14ac:dyDescent="0.25">
      <c r="A18" s="5"/>
      <c r="B18" s="5"/>
      <c r="C18" s="8"/>
      <c r="D18" s="8"/>
      <c r="E18" s="12"/>
      <c r="F18" s="12"/>
      <c r="G18" s="13" t="str">
        <f>IF(OR(H18="Current",H18="1–30 days",H18="31–60 days",H18="61–90 days",H18="91+ days"),IF(D18&gt;=Setup!$B$4,0,DATEDIF(D18,Setup!$B$4,"D")),"")</f>
        <v/>
      </c>
      <c r="H18" s="14" t="str">
        <f>IF(AND(A18="",B18="",C18="",D18="",E18="",F18=""),"",IF(OR(A18="",B18="",C18="",D18="",E18="",F18=""),"Incomplete",IF(COUNTIF($L$5:$L$1004,L18)&gt;1,"Check invoice #",IF(OR(COUNT(E18)=0,COUNT(F18)=0),"Check amounts",IF(OR(E18&lt;0,F18&lt;0,F18&gt;E18),"Check amounts",IF(OR(COUNT(C18)=0,COUNT(D18)=0),"Check dates",IF(D18&lt;C18,"Check dates",IF(ROUND(F18,2)=0,"Paid / zero balance",IF(Setup!$B$4="","Set aging date",IF(D18&gt;=Setup!$B$4,"Current",IF(DATEDIF(D18,Setup!$B$4,"D")&lt;=30,"1–30 days",IF(DATEDIF(D18,Setup!$B$4,"D")&lt;=60,"31–60 days",IF(DATEDIF(D18,Setup!$B$4,"D")&lt;=90,"61–90 days","91+ days")))))))))))))</f>
        <v/>
      </c>
      <c r="I18" s="5"/>
      <c r="J18" s="15">
        <f>IF(OR(H18="Current",H18="1–30 days",H18="31–60 days",H18="61–90 days",H18="91+ days"),F18,0)</f>
        <v>0</v>
      </c>
      <c r="K18">
        <f>IF(J18&gt;0,IF(COUNTIFS($M$5:$M18,M18,$J$5:$J18,"&gt;0")=1,1,0),0)</f>
        <v>0</v>
      </c>
      <c r="L18" t="str">
        <f>IF(A18="","","k"&amp;SUBSTITUTE(SUBSTITUTE(SUBSTITUTE(SUBSTITUTE(SUBSTITUTE(SUBSTITUTE(A18,"~","{t}"),"*","{s}"),"?","{q}"),"&lt;","{lt}"),"&gt;","{gt}"),"=","{eq}"))</f>
        <v/>
      </c>
      <c r="M18" t="str">
        <f>IF(B18="","","k"&amp;SUBSTITUTE(SUBSTITUTE(SUBSTITUTE(SUBSTITUTE(SUBSTITUTE(SUBSTITUTE(B18,"~","{t}"),"*","{s}"),"?","{q}"),"&lt;","{lt}"),"&gt;","{gt}"),"=","{eq}"))</f>
        <v/>
      </c>
    </row>
    <row r="19" spans="1:13" x14ac:dyDescent="0.25">
      <c r="A19" s="5"/>
      <c r="B19" s="5"/>
      <c r="C19" s="8"/>
      <c r="D19" s="8"/>
      <c r="E19" s="12"/>
      <c r="F19" s="12"/>
      <c r="G19" s="13" t="str">
        <f>IF(OR(H19="Current",H19="1–30 days",H19="31–60 days",H19="61–90 days",H19="91+ days"),IF(D19&gt;=Setup!$B$4,0,DATEDIF(D19,Setup!$B$4,"D")),"")</f>
        <v/>
      </c>
      <c r="H19" s="14" t="str">
        <f>IF(AND(A19="",B19="",C19="",D19="",E19="",F19=""),"",IF(OR(A19="",B19="",C19="",D19="",E19="",F19=""),"Incomplete",IF(COUNTIF($L$5:$L$1004,L19)&gt;1,"Check invoice #",IF(OR(COUNT(E19)=0,COUNT(F19)=0),"Check amounts",IF(OR(E19&lt;0,F19&lt;0,F19&gt;E19),"Check amounts",IF(OR(COUNT(C19)=0,COUNT(D19)=0),"Check dates",IF(D19&lt;C19,"Check dates",IF(ROUND(F19,2)=0,"Paid / zero balance",IF(Setup!$B$4="","Set aging date",IF(D19&gt;=Setup!$B$4,"Current",IF(DATEDIF(D19,Setup!$B$4,"D")&lt;=30,"1–30 days",IF(DATEDIF(D19,Setup!$B$4,"D")&lt;=60,"31–60 days",IF(DATEDIF(D19,Setup!$B$4,"D")&lt;=90,"61–90 days","91+ days")))))))))))))</f>
        <v/>
      </c>
      <c r="I19" s="5"/>
      <c r="J19" s="15">
        <f>IF(OR(H19="Current",H19="1–30 days",H19="31–60 days",H19="61–90 days",H19="91+ days"),F19,0)</f>
        <v>0</v>
      </c>
      <c r="K19">
        <f>IF(J19&gt;0,IF(COUNTIFS($M$5:$M19,M19,$J$5:$J19,"&gt;0")=1,1,0),0)</f>
        <v>0</v>
      </c>
      <c r="L19" t="str">
        <f>IF(A19="","","k"&amp;SUBSTITUTE(SUBSTITUTE(SUBSTITUTE(SUBSTITUTE(SUBSTITUTE(SUBSTITUTE(A19,"~","{t}"),"*","{s}"),"?","{q}"),"&lt;","{lt}"),"&gt;","{gt}"),"=","{eq}"))</f>
        <v/>
      </c>
      <c r="M19" t="str">
        <f>IF(B19="","","k"&amp;SUBSTITUTE(SUBSTITUTE(SUBSTITUTE(SUBSTITUTE(SUBSTITUTE(SUBSTITUTE(B19,"~","{t}"),"*","{s}"),"?","{q}"),"&lt;","{lt}"),"&gt;","{gt}"),"=","{eq}"))</f>
        <v/>
      </c>
    </row>
    <row r="20" spans="1:13" x14ac:dyDescent="0.25">
      <c r="A20" s="5"/>
      <c r="B20" s="5"/>
      <c r="C20" s="8"/>
      <c r="D20" s="8"/>
      <c r="E20" s="12"/>
      <c r="F20" s="12"/>
      <c r="G20" s="13" t="str">
        <f>IF(OR(H20="Current",H20="1–30 days",H20="31–60 days",H20="61–90 days",H20="91+ days"),IF(D20&gt;=Setup!$B$4,0,DATEDIF(D20,Setup!$B$4,"D")),"")</f>
        <v/>
      </c>
      <c r="H20" s="14" t="str">
        <f>IF(AND(A20="",B20="",C20="",D20="",E20="",F20=""),"",IF(OR(A20="",B20="",C20="",D20="",E20="",F20=""),"Incomplete",IF(COUNTIF($L$5:$L$1004,L20)&gt;1,"Check invoice #",IF(OR(COUNT(E20)=0,COUNT(F20)=0),"Check amounts",IF(OR(E20&lt;0,F20&lt;0,F20&gt;E20),"Check amounts",IF(OR(COUNT(C20)=0,COUNT(D20)=0),"Check dates",IF(D20&lt;C20,"Check dates",IF(ROUND(F20,2)=0,"Paid / zero balance",IF(Setup!$B$4="","Set aging date",IF(D20&gt;=Setup!$B$4,"Current",IF(DATEDIF(D20,Setup!$B$4,"D")&lt;=30,"1–30 days",IF(DATEDIF(D20,Setup!$B$4,"D")&lt;=60,"31–60 days",IF(DATEDIF(D20,Setup!$B$4,"D")&lt;=90,"61–90 days","91+ days")))))))))))))</f>
        <v/>
      </c>
      <c r="I20" s="5"/>
      <c r="J20" s="15">
        <f>IF(OR(H20="Current",H20="1–30 days",H20="31–60 days",H20="61–90 days",H20="91+ days"),F20,0)</f>
        <v>0</v>
      </c>
      <c r="K20">
        <f>IF(J20&gt;0,IF(COUNTIFS($M$5:$M20,M20,$J$5:$J20,"&gt;0")=1,1,0),0)</f>
        <v>0</v>
      </c>
      <c r="L20" t="str">
        <f>IF(A20="","","k"&amp;SUBSTITUTE(SUBSTITUTE(SUBSTITUTE(SUBSTITUTE(SUBSTITUTE(SUBSTITUTE(A20,"~","{t}"),"*","{s}"),"?","{q}"),"&lt;","{lt}"),"&gt;","{gt}"),"=","{eq}"))</f>
        <v/>
      </c>
      <c r="M20" t="str">
        <f>IF(B20="","","k"&amp;SUBSTITUTE(SUBSTITUTE(SUBSTITUTE(SUBSTITUTE(SUBSTITUTE(SUBSTITUTE(B20,"~","{t}"),"*","{s}"),"?","{q}"),"&lt;","{lt}"),"&gt;","{gt}"),"=","{eq}"))</f>
        <v/>
      </c>
    </row>
    <row r="21" spans="1:13" x14ac:dyDescent="0.25">
      <c r="A21" s="5"/>
      <c r="B21" s="5"/>
      <c r="C21" s="8"/>
      <c r="D21" s="8"/>
      <c r="E21" s="12"/>
      <c r="F21" s="12"/>
      <c r="G21" s="13" t="str">
        <f>IF(OR(H21="Current",H21="1–30 days",H21="31–60 days",H21="61–90 days",H21="91+ days"),IF(D21&gt;=Setup!$B$4,0,DATEDIF(D21,Setup!$B$4,"D")),"")</f>
        <v/>
      </c>
      <c r="H21" s="14" t="str">
        <f>IF(AND(A21="",B21="",C21="",D21="",E21="",F21=""),"",IF(OR(A21="",B21="",C21="",D21="",E21="",F21=""),"Incomplete",IF(COUNTIF($L$5:$L$1004,L21)&gt;1,"Check invoice #",IF(OR(COUNT(E21)=0,COUNT(F21)=0),"Check amounts",IF(OR(E21&lt;0,F21&lt;0,F21&gt;E21),"Check amounts",IF(OR(COUNT(C21)=0,COUNT(D21)=0),"Check dates",IF(D21&lt;C21,"Check dates",IF(ROUND(F21,2)=0,"Paid / zero balance",IF(Setup!$B$4="","Set aging date",IF(D21&gt;=Setup!$B$4,"Current",IF(DATEDIF(D21,Setup!$B$4,"D")&lt;=30,"1–30 days",IF(DATEDIF(D21,Setup!$B$4,"D")&lt;=60,"31–60 days",IF(DATEDIF(D21,Setup!$B$4,"D")&lt;=90,"61–90 days","91+ days")))))))))))))</f>
        <v/>
      </c>
      <c r="I21" s="5"/>
      <c r="J21" s="15">
        <f>IF(OR(H21="Current",H21="1–30 days",H21="31–60 days",H21="61–90 days",H21="91+ days"),F21,0)</f>
        <v>0</v>
      </c>
      <c r="K21">
        <f>IF(J21&gt;0,IF(COUNTIFS($M$5:$M21,M21,$J$5:$J21,"&gt;0")=1,1,0),0)</f>
        <v>0</v>
      </c>
      <c r="L21" t="str">
        <f>IF(A21="","","k"&amp;SUBSTITUTE(SUBSTITUTE(SUBSTITUTE(SUBSTITUTE(SUBSTITUTE(SUBSTITUTE(A21,"~","{t}"),"*","{s}"),"?","{q}"),"&lt;","{lt}"),"&gt;","{gt}"),"=","{eq}"))</f>
        <v/>
      </c>
      <c r="M21" t="str">
        <f>IF(B21="","","k"&amp;SUBSTITUTE(SUBSTITUTE(SUBSTITUTE(SUBSTITUTE(SUBSTITUTE(SUBSTITUTE(B21,"~","{t}"),"*","{s}"),"?","{q}"),"&lt;","{lt}"),"&gt;","{gt}"),"=","{eq}"))</f>
        <v/>
      </c>
    </row>
    <row r="22" spans="1:13" x14ac:dyDescent="0.25">
      <c r="A22" s="5"/>
      <c r="B22" s="5"/>
      <c r="C22" s="8"/>
      <c r="D22" s="8"/>
      <c r="E22" s="12"/>
      <c r="F22" s="12"/>
      <c r="G22" s="13" t="str">
        <f>IF(OR(H22="Current",H22="1–30 days",H22="31–60 days",H22="61–90 days",H22="91+ days"),IF(D22&gt;=Setup!$B$4,0,DATEDIF(D22,Setup!$B$4,"D")),"")</f>
        <v/>
      </c>
      <c r="H22" s="14" t="str">
        <f>IF(AND(A22="",B22="",C22="",D22="",E22="",F22=""),"",IF(OR(A22="",B22="",C22="",D22="",E22="",F22=""),"Incomplete",IF(COUNTIF($L$5:$L$1004,L22)&gt;1,"Check invoice #",IF(OR(COUNT(E22)=0,COUNT(F22)=0),"Check amounts",IF(OR(E22&lt;0,F22&lt;0,F22&gt;E22),"Check amounts",IF(OR(COUNT(C22)=0,COUNT(D22)=0),"Check dates",IF(D22&lt;C22,"Check dates",IF(ROUND(F22,2)=0,"Paid / zero balance",IF(Setup!$B$4="","Set aging date",IF(D22&gt;=Setup!$B$4,"Current",IF(DATEDIF(D22,Setup!$B$4,"D")&lt;=30,"1–30 days",IF(DATEDIF(D22,Setup!$B$4,"D")&lt;=60,"31–60 days",IF(DATEDIF(D22,Setup!$B$4,"D")&lt;=90,"61–90 days","91+ days")))))))))))))</f>
        <v/>
      </c>
      <c r="I22" s="5"/>
      <c r="J22" s="15">
        <f>IF(OR(H22="Current",H22="1–30 days",H22="31–60 days",H22="61–90 days",H22="91+ days"),F22,0)</f>
        <v>0</v>
      </c>
      <c r="K22">
        <f>IF(J22&gt;0,IF(COUNTIFS($M$5:$M22,M22,$J$5:$J22,"&gt;0")=1,1,0),0)</f>
        <v>0</v>
      </c>
      <c r="L22" t="str">
        <f>IF(A22="","","k"&amp;SUBSTITUTE(SUBSTITUTE(SUBSTITUTE(SUBSTITUTE(SUBSTITUTE(SUBSTITUTE(A22,"~","{t}"),"*","{s}"),"?","{q}"),"&lt;","{lt}"),"&gt;","{gt}"),"=","{eq}"))</f>
        <v/>
      </c>
      <c r="M22" t="str">
        <f>IF(B22="","","k"&amp;SUBSTITUTE(SUBSTITUTE(SUBSTITUTE(SUBSTITUTE(SUBSTITUTE(SUBSTITUTE(B22,"~","{t}"),"*","{s}"),"?","{q}"),"&lt;","{lt}"),"&gt;","{gt}"),"=","{eq}"))</f>
        <v/>
      </c>
    </row>
    <row r="23" spans="1:13" x14ac:dyDescent="0.25">
      <c r="A23" s="5"/>
      <c r="B23" s="5"/>
      <c r="C23" s="8"/>
      <c r="D23" s="8"/>
      <c r="E23" s="12"/>
      <c r="F23" s="12"/>
      <c r="G23" s="13" t="str">
        <f>IF(OR(H23="Current",H23="1–30 days",H23="31–60 days",H23="61–90 days",H23="91+ days"),IF(D23&gt;=Setup!$B$4,0,DATEDIF(D23,Setup!$B$4,"D")),"")</f>
        <v/>
      </c>
      <c r="H23" s="14" t="str">
        <f>IF(AND(A23="",B23="",C23="",D23="",E23="",F23=""),"",IF(OR(A23="",B23="",C23="",D23="",E23="",F23=""),"Incomplete",IF(COUNTIF($L$5:$L$1004,L23)&gt;1,"Check invoice #",IF(OR(COUNT(E23)=0,COUNT(F23)=0),"Check amounts",IF(OR(E23&lt;0,F23&lt;0,F23&gt;E23),"Check amounts",IF(OR(COUNT(C23)=0,COUNT(D23)=0),"Check dates",IF(D23&lt;C23,"Check dates",IF(ROUND(F23,2)=0,"Paid / zero balance",IF(Setup!$B$4="","Set aging date",IF(D23&gt;=Setup!$B$4,"Current",IF(DATEDIF(D23,Setup!$B$4,"D")&lt;=30,"1–30 days",IF(DATEDIF(D23,Setup!$B$4,"D")&lt;=60,"31–60 days",IF(DATEDIF(D23,Setup!$B$4,"D")&lt;=90,"61–90 days","91+ days")))))))))))))</f>
        <v/>
      </c>
      <c r="I23" s="5"/>
      <c r="J23" s="15">
        <f>IF(OR(H23="Current",H23="1–30 days",H23="31–60 days",H23="61–90 days",H23="91+ days"),F23,0)</f>
        <v>0</v>
      </c>
      <c r="K23">
        <f>IF(J23&gt;0,IF(COUNTIFS($M$5:$M23,M23,$J$5:$J23,"&gt;0")=1,1,0),0)</f>
        <v>0</v>
      </c>
      <c r="L23" t="str">
        <f>IF(A23="","","k"&amp;SUBSTITUTE(SUBSTITUTE(SUBSTITUTE(SUBSTITUTE(SUBSTITUTE(SUBSTITUTE(A23,"~","{t}"),"*","{s}"),"?","{q}"),"&lt;","{lt}"),"&gt;","{gt}"),"=","{eq}"))</f>
        <v/>
      </c>
      <c r="M23" t="str">
        <f>IF(B23="","","k"&amp;SUBSTITUTE(SUBSTITUTE(SUBSTITUTE(SUBSTITUTE(SUBSTITUTE(SUBSTITUTE(B23,"~","{t}"),"*","{s}"),"?","{q}"),"&lt;","{lt}"),"&gt;","{gt}"),"=","{eq}"))</f>
        <v/>
      </c>
    </row>
    <row r="24" spans="1:13" x14ac:dyDescent="0.25">
      <c r="A24" s="5"/>
      <c r="B24" s="5"/>
      <c r="C24" s="8"/>
      <c r="D24" s="8"/>
      <c r="E24" s="12"/>
      <c r="F24" s="12"/>
      <c r="G24" s="13" t="str">
        <f>IF(OR(H24="Current",H24="1–30 days",H24="31–60 days",H24="61–90 days",H24="91+ days"),IF(D24&gt;=Setup!$B$4,0,DATEDIF(D24,Setup!$B$4,"D")),"")</f>
        <v/>
      </c>
      <c r="H24" s="14" t="str">
        <f>IF(AND(A24="",B24="",C24="",D24="",E24="",F24=""),"",IF(OR(A24="",B24="",C24="",D24="",E24="",F24=""),"Incomplete",IF(COUNTIF($L$5:$L$1004,L24)&gt;1,"Check invoice #",IF(OR(COUNT(E24)=0,COUNT(F24)=0),"Check amounts",IF(OR(E24&lt;0,F24&lt;0,F24&gt;E24),"Check amounts",IF(OR(COUNT(C24)=0,COUNT(D24)=0),"Check dates",IF(D24&lt;C24,"Check dates",IF(ROUND(F24,2)=0,"Paid / zero balance",IF(Setup!$B$4="","Set aging date",IF(D24&gt;=Setup!$B$4,"Current",IF(DATEDIF(D24,Setup!$B$4,"D")&lt;=30,"1–30 days",IF(DATEDIF(D24,Setup!$B$4,"D")&lt;=60,"31–60 days",IF(DATEDIF(D24,Setup!$B$4,"D")&lt;=90,"61–90 days","91+ days")))))))))))))</f>
        <v/>
      </c>
      <c r="I24" s="5"/>
      <c r="J24" s="15">
        <f>IF(OR(H24="Current",H24="1–30 days",H24="31–60 days",H24="61–90 days",H24="91+ days"),F24,0)</f>
        <v>0</v>
      </c>
      <c r="K24">
        <f>IF(J24&gt;0,IF(COUNTIFS($M$5:$M24,M24,$J$5:$J24,"&gt;0")=1,1,0),0)</f>
        <v>0</v>
      </c>
      <c r="L24" t="str">
        <f>IF(A24="","","k"&amp;SUBSTITUTE(SUBSTITUTE(SUBSTITUTE(SUBSTITUTE(SUBSTITUTE(SUBSTITUTE(A24,"~","{t}"),"*","{s}"),"?","{q}"),"&lt;","{lt}"),"&gt;","{gt}"),"=","{eq}"))</f>
        <v/>
      </c>
      <c r="M24" t="str">
        <f>IF(B24="","","k"&amp;SUBSTITUTE(SUBSTITUTE(SUBSTITUTE(SUBSTITUTE(SUBSTITUTE(SUBSTITUTE(B24,"~","{t}"),"*","{s}"),"?","{q}"),"&lt;","{lt}"),"&gt;","{gt}"),"=","{eq}"))</f>
        <v/>
      </c>
    </row>
    <row r="25" spans="1:13" x14ac:dyDescent="0.25">
      <c r="A25" s="5"/>
      <c r="B25" s="5"/>
      <c r="C25" s="8"/>
      <c r="D25" s="8"/>
      <c r="E25" s="12"/>
      <c r="F25" s="12"/>
      <c r="G25" s="13" t="str">
        <f>IF(OR(H25="Current",H25="1–30 days",H25="31–60 days",H25="61–90 days",H25="91+ days"),IF(D25&gt;=Setup!$B$4,0,DATEDIF(D25,Setup!$B$4,"D")),"")</f>
        <v/>
      </c>
      <c r="H25" s="14" t="str">
        <f>IF(AND(A25="",B25="",C25="",D25="",E25="",F25=""),"",IF(OR(A25="",B25="",C25="",D25="",E25="",F25=""),"Incomplete",IF(COUNTIF($L$5:$L$1004,L25)&gt;1,"Check invoice #",IF(OR(COUNT(E25)=0,COUNT(F25)=0),"Check amounts",IF(OR(E25&lt;0,F25&lt;0,F25&gt;E25),"Check amounts",IF(OR(COUNT(C25)=0,COUNT(D25)=0),"Check dates",IF(D25&lt;C25,"Check dates",IF(ROUND(F25,2)=0,"Paid / zero balance",IF(Setup!$B$4="","Set aging date",IF(D25&gt;=Setup!$B$4,"Current",IF(DATEDIF(D25,Setup!$B$4,"D")&lt;=30,"1–30 days",IF(DATEDIF(D25,Setup!$B$4,"D")&lt;=60,"31–60 days",IF(DATEDIF(D25,Setup!$B$4,"D")&lt;=90,"61–90 days","91+ days")))))))))))))</f>
        <v/>
      </c>
      <c r="I25" s="5"/>
      <c r="J25" s="15">
        <f>IF(OR(H25="Current",H25="1–30 days",H25="31–60 days",H25="61–90 days",H25="91+ days"),F25,0)</f>
        <v>0</v>
      </c>
      <c r="K25">
        <f>IF(J25&gt;0,IF(COUNTIFS($M$5:$M25,M25,$J$5:$J25,"&gt;0")=1,1,0),0)</f>
        <v>0</v>
      </c>
      <c r="L25" t="str">
        <f>IF(A25="","","k"&amp;SUBSTITUTE(SUBSTITUTE(SUBSTITUTE(SUBSTITUTE(SUBSTITUTE(SUBSTITUTE(A25,"~","{t}"),"*","{s}"),"?","{q}"),"&lt;","{lt}"),"&gt;","{gt}"),"=","{eq}"))</f>
        <v/>
      </c>
      <c r="M25" t="str">
        <f>IF(B25="","","k"&amp;SUBSTITUTE(SUBSTITUTE(SUBSTITUTE(SUBSTITUTE(SUBSTITUTE(SUBSTITUTE(B25,"~","{t}"),"*","{s}"),"?","{q}"),"&lt;","{lt}"),"&gt;","{gt}"),"=","{eq}"))</f>
        <v/>
      </c>
    </row>
    <row r="26" spans="1:13" x14ac:dyDescent="0.25">
      <c r="A26" s="5"/>
      <c r="B26" s="5"/>
      <c r="C26" s="8"/>
      <c r="D26" s="8"/>
      <c r="E26" s="12"/>
      <c r="F26" s="12"/>
      <c r="G26" s="13" t="str">
        <f>IF(OR(H26="Current",H26="1–30 days",H26="31–60 days",H26="61–90 days",H26="91+ days"),IF(D26&gt;=Setup!$B$4,0,DATEDIF(D26,Setup!$B$4,"D")),"")</f>
        <v/>
      </c>
      <c r="H26" s="14" t="str">
        <f>IF(AND(A26="",B26="",C26="",D26="",E26="",F26=""),"",IF(OR(A26="",B26="",C26="",D26="",E26="",F26=""),"Incomplete",IF(COUNTIF($L$5:$L$1004,L26)&gt;1,"Check invoice #",IF(OR(COUNT(E26)=0,COUNT(F26)=0),"Check amounts",IF(OR(E26&lt;0,F26&lt;0,F26&gt;E26),"Check amounts",IF(OR(COUNT(C26)=0,COUNT(D26)=0),"Check dates",IF(D26&lt;C26,"Check dates",IF(ROUND(F26,2)=0,"Paid / zero balance",IF(Setup!$B$4="","Set aging date",IF(D26&gt;=Setup!$B$4,"Current",IF(DATEDIF(D26,Setup!$B$4,"D")&lt;=30,"1–30 days",IF(DATEDIF(D26,Setup!$B$4,"D")&lt;=60,"31–60 days",IF(DATEDIF(D26,Setup!$B$4,"D")&lt;=90,"61–90 days","91+ days")))))))))))))</f>
        <v/>
      </c>
      <c r="I26" s="5"/>
      <c r="J26" s="15">
        <f>IF(OR(H26="Current",H26="1–30 days",H26="31–60 days",H26="61–90 days",H26="91+ days"),F26,0)</f>
        <v>0</v>
      </c>
      <c r="K26">
        <f>IF(J26&gt;0,IF(COUNTIFS($M$5:$M26,M26,$J$5:$J26,"&gt;0")=1,1,0),0)</f>
        <v>0</v>
      </c>
      <c r="L26" t="str">
        <f>IF(A26="","","k"&amp;SUBSTITUTE(SUBSTITUTE(SUBSTITUTE(SUBSTITUTE(SUBSTITUTE(SUBSTITUTE(A26,"~","{t}"),"*","{s}"),"?","{q}"),"&lt;","{lt}"),"&gt;","{gt}"),"=","{eq}"))</f>
        <v/>
      </c>
      <c r="M26" t="str">
        <f>IF(B26="","","k"&amp;SUBSTITUTE(SUBSTITUTE(SUBSTITUTE(SUBSTITUTE(SUBSTITUTE(SUBSTITUTE(B26,"~","{t}"),"*","{s}"),"?","{q}"),"&lt;","{lt}"),"&gt;","{gt}"),"=","{eq}"))</f>
        <v/>
      </c>
    </row>
    <row r="27" spans="1:13" x14ac:dyDescent="0.25">
      <c r="A27" s="5"/>
      <c r="B27" s="5"/>
      <c r="C27" s="8"/>
      <c r="D27" s="8"/>
      <c r="E27" s="12"/>
      <c r="F27" s="12"/>
      <c r="G27" s="13" t="str">
        <f>IF(OR(H27="Current",H27="1–30 days",H27="31–60 days",H27="61–90 days",H27="91+ days"),IF(D27&gt;=Setup!$B$4,0,DATEDIF(D27,Setup!$B$4,"D")),"")</f>
        <v/>
      </c>
      <c r="H27" s="14" t="str">
        <f>IF(AND(A27="",B27="",C27="",D27="",E27="",F27=""),"",IF(OR(A27="",B27="",C27="",D27="",E27="",F27=""),"Incomplete",IF(COUNTIF($L$5:$L$1004,L27)&gt;1,"Check invoice #",IF(OR(COUNT(E27)=0,COUNT(F27)=0),"Check amounts",IF(OR(E27&lt;0,F27&lt;0,F27&gt;E27),"Check amounts",IF(OR(COUNT(C27)=0,COUNT(D27)=0),"Check dates",IF(D27&lt;C27,"Check dates",IF(ROUND(F27,2)=0,"Paid / zero balance",IF(Setup!$B$4="","Set aging date",IF(D27&gt;=Setup!$B$4,"Current",IF(DATEDIF(D27,Setup!$B$4,"D")&lt;=30,"1–30 days",IF(DATEDIF(D27,Setup!$B$4,"D")&lt;=60,"31–60 days",IF(DATEDIF(D27,Setup!$B$4,"D")&lt;=90,"61–90 days","91+ days")))))))))))))</f>
        <v/>
      </c>
      <c r="I27" s="5"/>
      <c r="J27" s="15">
        <f>IF(OR(H27="Current",H27="1–30 days",H27="31–60 days",H27="61–90 days",H27="91+ days"),F27,0)</f>
        <v>0</v>
      </c>
      <c r="K27">
        <f>IF(J27&gt;0,IF(COUNTIFS($M$5:$M27,M27,$J$5:$J27,"&gt;0")=1,1,0),0)</f>
        <v>0</v>
      </c>
      <c r="L27" t="str">
        <f>IF(A27="","","k"&amp;SUBSTITUTE(SUBSTITUTE(SUBSTITUTE(SUBSTITUTE(SUBSTITUTE(SUBSTITUTE(A27,"~","{t}"),"*","{s}"),"?","{q}"),"&lt;","{lt}"),"&gt;","{gt}"),"=","{eq}"))</f>
        <v/>
      </c>
      <c r="M27" t="str">
        <f>IF(B27="","","k"&amp;SUBSTITUTE(SUBSTITUTE(SUBSTITUTE(SUBSTITUTE(SUBSTITUTE(SUBSTITUTE(B27,"~","{t}"),"*","{s}"),"?","{q}"),"&lt;","{lt}"),"&gt;","{gt}"),"=","{eq}"))</f>
        <v/>
      </c>
    </row>
    <row r="28" spans="1:13" x14ac:dyDescent="0.25">
      <c r="A28" s="5"/>
      <c r="B28" s="5"/>
      <c r="C28" s="8"/>
      <c r="D28" s="8"/>
      <c r="E28" s="12"/>
      <c r="F28" s="12"/>
      <c r="G28" s="13" t="str">
        <f>IF(OR(H28="Current",H28="1–30 days",H28="31–60 days",H28="61–90 days",H28="91+ days"),IF(D28&gt;=Setup!$B$4,0,DATEDIF(D28,Setup!$B$4,"D")),"")</f>
        <v/>
      </c>
      <c r="H28" s="14" t="str">
        <f>IF(AND(A28="",B28="",C28="",D28="",E28="",F28=""),"",IF(OR(A28="",B28="",C28="",D28="",E28="",F28=""),"Incomplete",IF(COUNTIF($L$5:$L$1004,L28)&gt;1,"Check invoice #",IF(OR(COUNT(E28)=0,COUNT(F28)=0),"Check amounts",IF(OR(E28&lt;0,F28&lt;0,F28&gt;E28),"Check amounts",IF(OR(COUNT(C28)=0,COUNT(D28)=0),"Check dates",IF(D28&lt;C28,"Check dates",IF(ROUND(F28,2)=0,"Paid / zero balance",IF(Setup!$B$4="","Set aging date",IF(D28&gt;=Setup!$B$4,"Current",IF(DATEDIF(D28,Setup!$B$4,"D")&lt;=30,"1–30 days",IF(DATEDIF(D28,Setup!$B$4,"D")&lt;=60,"31–60 days",IF(DATEDIF(D28,Setup!$B$4,"D")&lt;=90,"61–90 days","91+ days")))))))))))))</f>
        <v/>
      </c>
      <c r="I28" s="5"/>
      <c r="J28" s="15">
        <f>IF(OR(H28="Current",H28="1–30 days",H28="31–60 days",H28="61–90 days",H28="91+ days"),F28,0)</f>
        <v>0</v>
      </c>
      <c r="K28">
        <f>IF(J28&gt;0,IF(COUNTIFS($M$5:$M28,M28,$J$5:$J28,"&gt;0")=1,1,0),0)</f>
        <v>0</v>
      </c>
      <c r="L28" t="str">
        <f>IF(A28="","","k"&amp;SUBSTITUTE(SUBSTITUTE(SUBSTITUTE(SUBSTITUTE(SUBSTITUTE(SUBSTITUTE(A28,"~","{t}"),"*","{s}"),"?","{q}"),"&lt;","{lt}"),"&gt;","{gt}"),"=","{eq}"))</f>
        <v/>
      </c>
      <c r="M28" t="str">
        <f>IF(B28="","","k"&amp;SUBSTITUTE(SUBSTITUTE(SUBSTITUTE(SUBSTITUTE(SUBSTITUTE(SUBSTITUTE(B28,"~","{t}"),"*","{s}"),"?","{q}"),"&lt;","{lt}"),"&gt;","{gt}"),"=","{eq}"))</f>
        <v/>
      </c>
    </row>
    <row r="29" spans="1:13" x14ac:dyDescent="0.25">
      <c r="A29" s="5"/>
      <c r="B29" s="5"/>
      <c r="C29" s="8"/>
      <c r="D29" s="8"/>
      <c r="E29" s="12"/>
      <c r="F29" s="12"/>
      <c r="G29" s="13" t="str">
        <f>IF(OR(H29="Current",H29="1–30 days",H29="31–60 days",H29="61–90 days",H29="91+ days"),IF(D29&gt;=Setup!$B$4,0,DATEDIF(D29,Setup!$B$4,"D")),"")</f>
        <v/>
      </c>
      <c r="H29" s="14" t="str">
        <f>IF(AND(A29="",B29="",C29="",D29="",E29="",F29=""),"",IF(OR(A29="",B29="",C29="",D29="",E29="",F29=""),"Incomplete",IF(COUNTIF($L$5:$L$1004,L29)&gt;1,"Check invoice #",IF(OR(COUNT(E29)=0,COUNT(F29)=0),"Check amounts",IF(OR(E29&lt;0,F29&lt;0,F29&gt;E29),"Check amounts",IF(OR(COUNT(C29)=0,COUNT(D29)=0),"Check dates",IF(D29&lt;C29,"Check dates",IF(ROUND(F29,2)=0,"Paid / zero balance",IF(Setup!$B$4="","Set aging date",IF(D29&gt;=Setup!$B$4,"Current",IF(DATEDIF(D29,Setup!$B$4,"D")&lt;=30,"1–30 days",IF(DATEDIF(D29,Setup!$B$4,"D")&lt;=60,"31–60 days",IF(DATEDIF(D29,Setup!$B$4,"D")&lt;=90,"61–90 days","91+ days")))))))))))))</f>
        <v/>
      </c>
      <c r="I29" s="5"/>
      <c r="J29" s="15">
        <f>IF(OR(H29="Current",H29="1–30 days",H29="31–60 days",H29="61–90 days",H29="91+ days"),F29,0)</f>
        <v>0</v>
      </c>
      <c r="K29">
        <f>IF(J29&gt;0,IF(COUNTIFS($M$5:$M29,M29,$J$5:$J29,"&gt;0")=1,1,0),0)</f>
        <v>0</v>
      </c>
      <c r="L29" t="str">
        <f>IF(A29="","","k"&amp;SUBSTITUTE(SUBSTITUTE(SUBSTITUTE(SUBSTITUTE(SUBSTITUTE(SUBSTITUTE(A29,"~","{t}"),"*","{s}"),"?","{q}"),"&lt;","{lt}"),"&gt;","{gt}"),"=","{eq}"))</f>
        <v/>
      </c>
      <c r="M29" t="str">
        <f>IF(B29="","","k"&amp;SUBSTITUTE(SUBSTITUTE(SUBSTITUTE(SUBSTITUTE(SUBSTITUTE(SUBSTITUTE(B29,"~","{t}"),"*","{s}"),"?","{q}"),"&lt;","{lt}"),"&gt;","{gt}"),"=","{eq}"))</f>
        <v/>
      </c>
    </row>
    <row r="30" spans="1:13" x14ac:dyDescent="0.25">
      <c r="A30" s="5"/>
      <c r="B30" s="5"/>
      <c r="C30" s="8"/>
      <c r="D30" s="8"/>
      <c r="E30" s="12"/>
      <c r="F30" s="12"/>
      <c r="G30" s="13" t="str">
        <f>IF(OR(H30="Current",H30="1–30 days",H30="31–60 days",H30="61–90 days",H30="91+ days"),IF(D30&gt;=Setup!$B$4,0,DATEDIF(D30,Setup!$B$4,"D")),"")</f>
        <v/>
      </c>
      <c r="H30" s="14" t="str">
        <f>IF(AND(A30="",B30="",C30="",D30="",E30="",F30=""),"",IF(OR(A30="",B30="",C30="",D30="",E30="",F30=""),"Incomplete",IF(COUNTIF($L$5:$L$1004,L30)&gt;1,"Check invoice #",IF(OR(COUNT(E30)=0,COUNT(F30)=0),"Check amounts",IF(OR(E30&lt;0,F30&lt;0,F30&gt;E30),"Check amounts",IF(OR(COUNT(C30)=0,COUNT(D30)=0),"Check dates",IF(D30&lt;C30,"Check dates",IF(ROUND(F30,2)=0,"Paid / zero balance",IF(Setup!$B$4="","Set aging date",IF(D30&gt;=Setup!$B$4,"Current",IF(DATEDIF(D30,Setup!$B$4,"D")&lt;=30,"1–30 days",IF(DATEDIF(D30,Setup!$B$4,"D")&lt;=60,"31–60 days",IF(DATEDIF(D30,Setup!$B$4,"D")&lt;=90,"61–90 days","91+ days")))))))))))))</f>
        <v/>
      </c>
      <c r="I30" s="5"/>
      <c r="J30" s="15">
        <f>IF(OR(H30="Current",H30="1–30 days",H30="31–60 days",H30="61–90 days",H30="91+ days"),F30,0)</f>
        <v>0</v>
      </c>
      <c r="K30">
        <f>IF(J30&gt;0,IF(COUNTIFS($M$5:$M30,M30,$J$5:$J30,"&gt;0")=1,1,0),0)</f>
        <v>0</v>
      </c>
      <c r="L30" t="str">
        <f>IF(A30="","","k"&amp;SUBSTITUTE(SUBSTITUTE(SUBSTITUTE(SUBSTITUTE(SUBSTITUTE(SUBSTITUTE(A30,"~","{t}"),"*","{s}"),"?","{q}"),"&lt;","{lt}"),"&gt;","{gt}"),"=","{eq}"))</f>
        <v/>
      </c>
      <c r="M30" t="str">
        <f>IF(B30="","","k"&amp;SUBSTITUTE(SUBSTITUTE(SUBSTITUTE(SUBSTITUTE(SUBSTITUTE(SUBSTITUTE(B30,"~","{t}"),"*","{s}"),"?","{q}"),"&lt;","{lt}"),"&gt;","{gt}"),"=","{eq}"))</f>
        <v/>
      </c>
    </row>
    <row r="31" spans="1:13" x14ac:dyDescent="0.25">
      <c r="A31" s="5"/>
      <c r="B31" s="5"/>
      <c r="C31" s="8"/>
      <c r="D31" s="8"/>
      <c r="E31" s="12"/>
      <c r="F31" s="12"/>
      <c r="G31" s="13" t="str">
        <f>IF(OR(H31="Current",H31="1–30 days",H31="31–60 days",H31="61–90 days",H31="91+ days"),IF(D31&gt;=Setup!$B$4,0,DATEDIF(D31,Setup!$B$4,"D")),"")</f>
        <v/>
      </c>
      <c r="H31" s="14" t="str">
        <f>IF(AND(A31="",B31="",C31="",D31="",E31="",F31=""),"",IF(OR(A31="",B31="",C31="",D31="",E31="",F31=""),"Incomplete",IF(COUNTIF($L$5:$L$1004,L31)&gt;1,"Check invoice #",IF(OR(COUNT(E31)=0,COUNT(F31)=0),"Check amounts",IF(OR(E31&lt;0,F31&lt;0,F31&gt;E31),"Check amounts",IF(OR(COUNT(C31)=0,COUNT(D31)=0),"Check dates",IF(D31&lt;C31,"Check dates",IF(ROUND(F31,2)=0,"Paid / zero balance",IF(Setup!$B$4="","Set aging date",IF(D31&gt;=Setup!$B$4,"Current",IF(DATEDIF(D31,Setup!$B$4,"D")&lt;=30,"1–30 days",IF(DATEDIF(D31,Setup!$B$4,"D")&lt;=60,"31–60 days",IF(DATEDIF(D31,Setup!$B$4,"D")&lt;=90,"61–90 days","91+ days")))))))))))))</f>
        <v/>
      </c>
      <c r="I31" s="5"/>
      <c r="J31" s="15">
        <f>IF(OR(H31="Current",H31="1–30 days",H31="31–60 days",H31="61–90 days",H31="91+ days"),F31,0)</f>
        <v>0</v>
      </c>
      <c r="K31">
        <f>IF(J31&gt;0,IF(COUNTIFS($M$5:$M31,M31,$J$5:$J31,"&gt;0")=1,1,0),0)</f>
        <v>0</v>
      </c>
      <c r="L31" t="str">
        <f>IF(A31="","","k"&amp;SUBSTITUTE(SUBSTITUTE(SUBSTITUTE(SUBSTITUTE(SUBSTITUTE(SUBSTITUTE(A31,"~","{t}"),"*","{s}"),"?","{q}"),"&lt;","{lt}"),"&gt;","{gt}"),"=","{eq}"))</f>
        <v/>
      </c>
      <c r="M31" t="str">
        <f>IF(B31="","","k"&amp;SUBSTITUTE(SUBSTITUTE(SUBSTITUTE(SUBSTITUTE(SUBSTITUTE(SUBSTITUTE(B31,"~","{t}"),"*","{s}"),"?","{q}"),"&lt;","{lt}"),"&gt;","{gt}"),"=","{eq}"))</f>
        <v/>
      </c>
    </row>
    <row r="32" spans="1:13" x14ac:dyDescent="0.25">
      <c r="A32" s="5"/>
      <c r="B32" s="5"/>
      <c r="C32" s="8"/>
      <c r="D32" s="8"/>
      <c r="E32" s="12"/>
      <c r="F32" s="12"/>
      <c r="G32" s="13" t="str">
        <f>IF(OR(H32="Current",H32="1–30 days",H32="31–60 days",H32="61–90 days",H32="91+ days"),IF(D32&gt;=Setup!$B$4,0,DATEDIF(D32,Setup!$B$4,"D")),"")</f>
        <v/>
      </c>
      <c r="H32" s="14" t="str">
        <f>IF(AND(A32="",B32="",C32="",D32="",E32="",F32=""),"",IF(OR(A32="",B32="",C32="",D32="",E32="",F32=""),"Incomplete",IF(COUNTIF($L$5:$L$1004,L32)&gt;1,"Check invoice #",IF(OR(COUNT(E32)=0,COUNT(F32)=0),"Check amounts",IF(OR(E32&lt;0,F32&lt;0,F32&gt;E32),"Check amounts",IF(OR(COUNT(C32)=0,COUNT(D32)=0),"Check dates",IF(D32&lt;C32,"Check dates",IF(ROUND(F32,2)=0,"Paid / zero balance",IF(Setup!$B$4="","Set aging date",IF(D32&gt;=Setup!$B$4,"Current",IF(DATEDIF(D32,Setup!$B$4,"D")&lt;=30,"1–30 days",IF(DATEDIF(D32,Setup!$B$4,"D")&lt;=60,"31–60 days",IF(DATEDIF(D32,Setup!$B$4,"D")&lt;=90,"61–90 days","91+ days")))))))))))))</f>
        <v/>
      </c>
      <c r="I32" s="5"/>
      <c r="J32" s="15">
        <f>IF(OR(H32="Current",H32="1–30 days",H32="31–60 days",H32="61–90 days",H32="91+ days"),F32,0)</f>
        <v>0</v>
      </c>
      <c r="K32">
        <f>IF(J32&gt;0,IF(COUNTIFS($M$5:$M32,M32,$J$5:$J32,"&gt;0")=1,1,0),0)</f>
        <v>0</v>
      </c>
      <c r="L32" t="str">
        <f>IF(A32="","","k"&amp;SUBSTITUTE(SUBSTITUTE(SUBSTITUTE(SUBSTITUTE(SUBSTITUTE(SUBSTITUTE(A32,"~","{t}"),"*","{s}"),"?","{q}"),"&lt;","{lt}"),"&gt;","{gt}"),"=","{eq}"))</f>
        <v/>
      </c>
      <c r="M32" t="str">
        <f>IF(B32="","","k"&amp;SUBSTITUTE(SUBSTITUTE(SUBSTITUTE(SUBSTITUTE(SUBSTITUTE(SUBSTITUTE(B32,"~","{t}"),"*","{s}"),"?","{q}"),"&lt;","{lt}"),"&gt;","{gt}"),"=","{eq}"))</f>
        <v/>
      </c>
    </row>
    <row r="33" spans="1:13" x14ac:dyDescent="0.25">
      <c r="A33" s="5"/>
      <c r="B33" s="5"/>
      <c r="C33" s="8"/>
      <c r="D33" s="8"/>
      <c r="E33" s="12"/>
      <c r="F33" s="12"/>
      <c r="G33" s="13" t="str">
        <f>IF(OR(H33="Current",H33="1–30 days",H33="31–60 days",H33="61–90 days",H33="91+ days"),IF(D33&gt;=Setup!$B$4,0,DATEDIF(D33,Setup!$B$4,"D")),"")</f>
        <v/>
      </c>
      <c r="H33" s="14" t="str">
        <f>IF(AND(A33="",B33="",C33="",D33="",E33="",F33=""),"",IF(OR(A33="",B33="",C33="",D33="",E33="",F33=""),"Incomplete",IF(COUNTIF($L$5:$L$1004,L33)&gt;1,"Check invoice #",IF(OR(COUNT(E33)=0,COUNT(F33)=0),"Check amounts",IF(OR(E33&lt;0,F33&lt;0,F33&gt;E33),"Check amounts",IF(OR(COUNT(C33)=0,COUNT(D33)=0),"Check dates",IF(D33&lt;C33,"Check dates",IF(ROUND(F33,2)=0,"Paid / zero balance",IF(Setup!$B$4="","Set aging date",IF(D33&gt;=Setup!$B$4,"Current",IF(DATEDIF(D33,Setup!$B$4,"D")&lt;=30,"1–30 days",IF(DATEDIF(D33,Setup!$B$4,"D")&lt;=60,"31–60 days",IF(DATEDIF(D33,Setup!$B$4,"D")&lt;=90,"61–90 days","91+ days")))))))))))))</f>
        <v/>
      </c>
      <c r="I33" s="5"/>
      <c r="J33" s="15">
        <f>IF(OR(H33="Current",H33="1–30 days",H33="31–60 days",H33="61–90 days",H33="91+ days"),F33,0)</f>
        <v>0</v>
      </c>
      <c r="K33">
        <f>IF(J33&gt;0,IF(COUNTIFS($M$5:$M33,M33,$J$5:$J33,"&gt;0")=1,1,0),0)</f>
        <v>0</v>
      </c>
      <c r="L33" t="str">
        <f>IF(A33="","","k"&amp;SUBSTITUTE(SUBSTITUTE(SUBSTITUTE(SUBSTITUTE(SUBSTITUTE(SUBSTITUTE(A33,"~","{t}"),"*","{s}"),"?","{q}"),"&lt;","{lt}"),"&gt;","{gt}"),"=","{eq}"))</f>
        <v/>
      </c>
      <c r="M33" t="str">
        <f>IF(B33="","","k"&amp;SUBSTITUTE(SUBSTITUTE(SUBSTITUTE(SUBSTITUTE(SUBSTITUTE(SUBSTITUTE(B33,"~","{t}"),"*","{s}"),"?","{q}"),"&lt;","{lt}"),"&gt;","{gt}"),"=","{eq}"))</f>
        <v/>
      </c>
    </row>
    <row r="34" spans="1:13" x14ac:dyDescent="0.25">
      <c r="A34" s="5"/>
      <c r="B34" s="5"/>
      <c r="C34" s="8"/>
      <c r="D34" s="8"/>
      <c r="E34" s="12"/>
      <c r="F34" s="12"/>
      <c r="G34" s="13" t="str">
        <f>IF(OR(H34="Current",H34="1–30 days",H34="31–60 days",H34="61–90 days",H34="91+ days"),IF(D34&gt;=Setup!$B$4,0,DATEDIF(D34,Setup!$B$4,"D")),"")</f>
        <v/>
      </c>
      <c r="H34" s="14" t="str">
        <f>IF(AND(A34="",B34="",C34="",D34="",E34="",F34=""),"",IF(OR(A34="",B34="",C34="",D34="",E34="",F34=""),"Incomplete",IF(COUNTIF($L$5:$L$1004,L34)&gt;1,"Check invoice #",IF(OR(COUNT(E34)=0,COUNT(F34)=0),"Check amounts",IF(OR(E34&lt;0,F34&lt;0,F34&gt;E34),"Check amounts",IF(OR(COUNT(C34)=0,COUNT(D34)=0),"Check dates",IF(D34&lt;C34,"Check dates",IF(ROUND(F34,2)=0,"Paid / zero balance",IF(Setup!$B$4="","Set aging date",IF(D34&gt;=Setup!$B$4,"Current",IF(DATEDIF(D34,Setup!$B$4,"D")&lt;=30,"1–30 days",IF(DATEDIF(D34,Setup!$B$4,"D")&lt;=60,"31–60 days",IF(DATEDIF(D34,Setup!$B$4,"D")&lt;=90,"61–90 days","91+ days")))))))))))))</f>
        <v/>
      </c>
      <c r="I34" s="5"/>
      <c r="J34" s="15">
        <f>IF(OR(H34="Current",H34="1–30 days",H34="31–60 days",H34="61–90 days",H34="91+ days"),F34,0)</f>
        <v>0</v>
      </c>
      <c r="K34">
        <f>IF(J34&gt;0,IF(COUNTIFS($M$5:$M34,M34,$J$5:$J34,"&gt;0")=1,1,0),0)</f>
        <v>0</v>
      </c>
      <c r="L34" t="str">
        <f>IF(A34="","","k"&amp;SUBSTITUTE(SUBSTITUTE(SUBSTITUTE(SUBSTITUTE(SUBSTITUTE(SUBSTITUTE(A34,"~","{t}"),"*","{s}"),"?","{q}"),"&lt;","{lt}"),"&gt;","{gt}"),"=","{eq}"))</f>
        <v/>
      </c>
      <c r="M34" t="str">
        <f>IF(B34="","","k"&amp;SUBSTITUTE(SUBSTITUTE(SUBSTITUTE(SUBSTITUTE(SUBSTITUTE(SUBSTITUTE(B34,"~","{t}"),"*","{s}"),"?","{q}"),"&lt;","{lt}"),"&gt;","{gt}"),"=","{eq}"))</f>
        <v/>
      </c>
    </row>
    <row r="35" spans="1:13" x14ac:dyDescent="0.25">
      <c r="A35" s="5"/>
      <c r="B35" s="5"/>
      <c r="C35" s="8"/>
      <c r="D35" s="8"/>
      <c r="E35" s="12"/>
      <c r="F35" s="12"/>
      <c r="G35" s="13" t="str">
        <f>IF(OR(H35="Current",H35="1–30 days",H35="31–60 days",H35="61–90 days",H35="91+ days"),IF(D35&gt;=Setup!$B$4,0,DATEDIF(D35,Setup!$B$4,"D")),"")</f>
        <v/>
      </c>
      <c r="H35" s="14" t="str">
        <f>IF(AND(A35="",B35="",C35="",D35="",E35="",F35=""),"",IF(OR(A35="",B35="",C35="",D35="",E35="",F35=""),"Incomplete",IF(COUNTIF($L$5:$L$1004,L35)&gt;1,"Check invoice #",IF(OR(COUNT(E35)=0,COUNT(F35)=0),"Check amounts",IF(OR(E35&lt;0,F35&lt;0,F35&gt;E35),"Check amounts",IF(OR(COUNT(C35)=0,COUNT(D35)=0),"Check dates",IF(D35&lt;C35,"Check dates",IF(ROUND(F35,2)=0,"Paid / zero balance",IF(Setup!$B$4="","Set aging date",IF(D35&gt;=Setup!$B$4,"Current",IF(DATEDIF(D35,Setup!$B$4,"D")&lt;=30,"1–30 days",IF(DATEDIF(D35,Setup!$B$4,"D")&lt;=60,"31–60 days",IF(DATEDIF(D35,Setup!$B$4,"D")&lt;=90,"61–90 days","91+ days")))))))))))))</f>
        <v/>
      </c>
      <c r="I35" s="5"/>
      <c r="J35" s="15">
        <f>IF(OR(H35="Current",H35="1–30 days",H35="31–60 days",H35="61–90 days",H35="91+ days"),F35,0)</f>
        <v>0</v>
      </c>
      <c r="K35">
        <f>IF(J35&gt;0,IF(COUNTIFS($M$5:$M35,M35,$J$5:$J35,"&gt;0")=1,1,0),0)</f>
        <v>0</v>
      </c>
      <c r="L35" t="str">
        <f>IF(A35="","","k"&amp;SUBSTITUTE(SUBSTITUTE(SUBSTITUTE(SUBSTITUTE(SUBSTITUTE(SUBSTITUTE(A35,"~","{t}"),"*","{s}"),"?","{q}"),"&lt;","{lt}"),"&gt;","{gt}"),"=","{eq}"))</f>
        <v/>
      </c>
      <c r="M35" t="str">
        <f>IF(B35="","","k"&amp;SUBSTITUTE(SUBSTITUTE(SUBSTITUTE(SUBSTITUTE(SUBSTITUTE(SUBSTITUTE(B35,"~","{t}"),"*","{s}"),"?","{q}"),"&lt;","{lt}"),"&gt;","{gt}"),"=","{eq}"))</f>
        <v/>
      </c>
    </row>
    <row r="36" spans="1:13" x14ac:dyDescent="0.25">
      <c r="A36" s="5"/>
      <c r="B36" s="5"/>
      <c r="C36" s="8"/>
      <c r="D36" s="8"/>
      <c r="E36" s="12"/>
      <c r="F36" s="12"/>
      <c r="G36" s="13" t="str">
        <f>IF(OR(H36="Current",H36="1–30 days",H36="31–60 days",H36="61–90 days",H36="91+ days"),IF(D36&gt;=Setup!$B$4,0,DATEDIF(D36,Setup!$B$4,"D")),"")</f>
        <v/>
      </c>
      <c r="H36" s="14" t="str">
        <f>IF(AND(A36="",B36="",C36="",D36="",E36="",F36=""),"",IF(OR(A36="",B36="",C36="",D36="",E36="",F36=""),"Incomplete",IF(COUNTIF($L$5:$L$1004,L36)&gt;1,"Check invoice #",IF(OR(COUNT(E36)=0,COUNT(F36)=0),"Check amounts",IF(OR(E36&lt;0,F36&lt;0,F36&gt;E36),"Check amounts",IF(OR(COUNT(C36)=0,COUNT(D36)=0),"Check dates",IF(D36&lt;C36,"Check dates",IF(ROUND(F36,2)=0,"Paid / zero balance",IF(Setup!$B$4="","Set aging date",IF(D36&gt;=Setup!$B$4,"Current",IF(DATEDIF(D36,Setup!$B$4,"D")&lt;=30,"1–30 days",IF(DATEDIF(D36,Setup!$B$4,"D")&lt;=60,"31–60 days",IF(DATEDIF(D36,Setup!$B$4,"D")&lt;=90,"61–90 days","91+ days")))))))))))))</f>
        <v/>
      </c>
      <c r="I36" s="5"/>
      <c r="J36" s="15">
        <f>IF(OR(H36="Current",H36="1–30 days",H36="31–60 days",H36="61–90 days",H36="91+ days"),F36,0)</f>
        <v>0</v>
      </c>
      <c r="K36">
        <f>IF(J36&gt;0,IF(COUNTIFS($M$5:$M36,M36,$J$5:$J36,"&gt;0")=1,1,0),0)</f>
        <v>0</v>
      </c>
      <c r="L36" t="str">
        <f>IF(A36="","","k"&amp;SUBSTITUTE(SUBSTITUTE(SUBSTITUTE(SUBSTITUTE(SUBSTITUTE(SUBSTITUTE(A36,"~","{t}"),"*","{s}"),"?","{q}"),"&lt;","{lt}"),"&gt;","{gt}"),"=","{eq}"))</f>
        <v/>
      </c>
      <c r="M36" t="str">
        <f>IF(B36="","","k"&amp;SUBSTITUTE(SUBSTITUTE(SUBSTITUTE(SUBSTITUTE(SUBSTITUTE(SUBSTITUTE(B36,"~","{t}"),"*","{s}"),"?","{q}"),"&lt;","{lt}"),"&gt;","{gt}"),"=","{eq}"))</f>
        <v/>
      </c>
    </row>
    <row r="37" spans="1:13" x14ac:dyDescent="0.25">
      <c r="A37" s="5"/>
      <c r="B37" s="5"/>
      <c r="C37" s="8"/>
      <c r="D37" s="8"/>
      <c r="E37" s="12"/>
      <c r="F37" s="12"/>
      <c r="G37" s="13" t="str">
        <f>IF(OR(H37="Current",H37="1–30 days",H37="31–60 days",H37="61–90 days",H37="91+ days"),IF(D37&gt;=Setup!$B$4,0,DATEDIF(D37,Setup!$B$4,"D")),"")</f>
        <v/>
      </c>
      <c r="H37" s="14" t="str">
        <f>IF(AND(A37="",B37="",C37="",D37="",E37="",F37=""),"",IF(OR(A37="",B37="",C37="",D37="",E37="",F37=""),"Incomplete",IF(COUNTIF($L$5:$L$1004,L37)&gt;1,"Check invoice #",IF(OR(COUNT(E37)=0,COUNT(F37)=0),"Check amounts",IF(OR(E37&lt;0,F37&lt;0,F37&gt;E37),"Check amounts",IF(OR(COUNT(C37)=0,COUNT(D37)=0),"Check dates",IF(D37&lt;C37,"Check dates",IF(ROUND(F37,2)=0,"Paid / zero balance",IF(Setup!$B$4="","Set aging date",IF(D37&gt;=Setup!$B$4,"Current",IF(DATEDIF(D37,Setup!$B$4,"D")&lt;=30,"1–30 days",IF(DATEDIF(D37,Setup!$B$4,"D")&lt;=60,"31–60 days",IF(DATEDIF(D37,Setup!$B$4,"D")&lt;=90,"61–90 days","91+ days")))))))))))))</f>
        <v/>
      </c>
      <c r="I37" s="5"/>
      <c r="J37" s="15">
        <f>IF(OR(H37="Current",H37="1–30 days",H37="31–60 days",H37="61–90 days",H37="91+ days"),F37,0)</f>
        <v>0</v>
      </c>
      <c r="K37">
        <f>IF(J37&gt;0,IF(COUNTIFS($M$5:$M37,M37,$J$5:$J37,"&gt;0")=1,1,0),0)</f>
        <v>0</v>
      </c>
      <c r="L37" t="str">
        <f>IF(A37="","","k"&amp;SUBSTITUTE(SUBSTITUTE(SUBSTITUTE(SUBSTITUTE(SUBSTITUTE(SUBSTITUTE(A37,"~","{t}"),"*","{s}"),"?","{q}"),"&lt;","{lt}"),"&gt;","{gt}"),"=","{eq}"))</f>
        <v/>
      </c>
      <c r="M37" t="str">
        <f>IF(B37="","","k"&amp;SUBSTITUTE(SUBSTITUTE(SUBSTITUTE(SUBSTITUTE(SUBSTITUTE(SUBSTITUTE(B37,"~","{t}"),"*","{s}"),"?","{q}"),"&lt;","{lt}"),"&gt;","{gt}"),"=","{eq}"))</f>
        <v/>
      </c>
    </row>
    <row r="38" spans="1:13" x14ac:dyDescent="0.25">
      <c r="A38" s="5"/>
      <c r="B38" s="5"/>
      <c r="C38" s="8"/>
      <c r="D38" s="8"/>
      <c r="E38" s="12"/>
      <c r="F38" s="12"/>
      <c r="G38" s="13" t="str">
        <f>IF(OR(H38="Current",H38="1–30 days",H38="31–60 days",H38="61–90 days",H38="91+ days"),IF(D38&gt;=Setup!$B$4,0,DATEDIF(D38,Setup!$B$4,"D")),"")</f>
        <v/>
      </c>
      <c r="H38" s="14" t="str">
        <f>IF(AND(A38="",B38="",C38="",D38="",E38="",F38=""),"",IF(OR(A38="",B38="",C38="",D38="",E38="",F38=""),"Incomplete",IF(COUNTIF($L$5:$L$1004,L38)&gt;1,"Check invoice #",IF(OR(COUNT(E38)=0,COUNT(F38)=0),"Check amounts",IF(OR(E38&lt;0,F38&lt;0,F38&gt;E38),"Check amounts",IF(OR(COUNT(C38)=0,COUNT(D38)=0),"Check dates",IF(D38&lt;C38,"Check dates",IF(ROUND(F38,2)=0,"Paid / zero balance",IF(Setup!$B$4="","Set aging date",IF(D38&gt;=Setup!$B$4,"Current",IF(DATEDIF(D38,Setup!$B$4,"D")&lt;=30,"1–30 days",IF(DATEDIF(D38,Setup!$B$4,"D")&lt;=60,"31–60 days",IF(DATEDIF(D38,Setup!$B$4,"D")&lt;=90,"61–90 days","91+ days")))))))))))))</f>
        <v/>
      </c>
      <c r="I38" s="5"/>
      <c r="J38" s="15">
        <f>IF(OR(H38="Current",H38="1–30 days",H38="31–60 days",H38="61–90 days",H38="91+ days"),F38,0)</f>
        <v>0</v>
      </c>
      <c r="K38">
        <f>IF(J38&gt;0,IF(COUNTIFS($M$5:$M38,M38,$J$5:$J38,"&gt;0")=1,1,0),0)</f>
        <v>0</v>
      </c>
      <c r="L38" t="str">
        <f>IF(A38="","","k"&amp;SUBSTITUTE(SUBSTITUTE(SUBSTITUTE(SUBSTITUTE(SUBSTITUTE(SUBSTITUTE(A38,"~","{t}"),"*","{s}"),"?","{q}"),"&lt;","{lt}"),"&gt;","{gt}"),"=","{eq}"))</f>
        <v/>
      </c>
      <c r="M38" t="str">
        <f>IF(B38="","","k"&amp;SUBSTITUTE(SUBSTITUTE(SUBSTITUTE(SUBSTITUTE(SUBSTITUTE(SUBSTITUTE(B38,"~","{t}"),"*","{s}"),"?","{q}"),"&lt;","{lt}"),"&gt;","{gt}"),"=","{eq}"))</f>
        <v/>
      </c>
    </row>
    <row r="39" spans="1:13" x14ac:dyDescent="0.25">
      <c r="A39" s="5"/>
      <c r="B39" s="5"/>
      <c r="C39" s="8"/>
      <c r="D39" s="8"/>
      <c r="E39" s="12"/>
      <c r="F39" s="12"/>
      <c r="G39" s="13" t="str">
        <f>IF(OR(H39="Current",H39="1–30 days",H39="31–60 days",H39="61–90 days",H39="91+ days"),IF(D39&gt;=Setup!$B$4,0,DATEDIF(D39,Setup!$B$4,"D")),"")</f>
        <v/>
      </c>
      <c r="H39" s="14" t="str">
        <f>IF(AND(A39="",B39="",C39="",D39="",E39="",F39=""),"",IF(OR(A39="",B39="",C39="",D39="",E39="",F39=""),"Incomplete",IF(COUNTIF($L$5:$L$1004,L39)&gt;1,"Check invoice #",IF(OR(COUNT(E39)=0,COUNT(F39)=0),"Check amounts",IF(OR(E39&lt;0,F39&lt;0,F39&gt;E39),"Check amounts",IF(OR(COUNT(C39)=0,COUNT(D39)=0),"Check dates",IF(D39&lt;C39,"Check dates",IF(ROUND(F39,2)=0,"Paid / zero balance",IF(Setup!$B$4="","Set aging date",IF(D39&gt;=Setup!$B$4,"Current",IF(DATEDIF(D39,Setup!$B$4,"D")&lt;=30,"1–30 days",IF(DATEDIF(D39,Setup!$B$4,"D")&lt;=60,"31–60 days",IF(DATEDIF(D39,Setup!$B$4,"D")&lt;=90,"61–90 days","91+ days")))))))))))))</f>
        <v/>
      </c>
      <c r="I39" s="5"/>
      <c r="J39" s="15">
        <f>IF(OR(H39="Current",H39="1–30 days",H39="31–60 days",H39="61–90 days",H39="91+ days"),F39,0)</f>
        <v>0</v>
      </c>
      <c r="K39">
        <f>IF(J39&gt;0,IF(COUNTIFS($M$5:$M39,M39,$J$5:$J39,"&gt;0")=1,1,0),0)</f>
        <v>0</v>
      </c>
      <c r="L39" t="str">
        <f>IF(A39="","","k"&amp;SUBSTITUTE(SUBSTITUTE(SUBSTITUTE(SUBSTITUTE(SUBSTITUTE(SUBSTITUTE(A39,"~","{t}"),"*","{s}"),"?","{q}"),"&lt;","{lt}"),"&gt;","{gt}"),"=","{eq}"))</f>
        <v/>
      </c>
      <c r="M39" t="str">
        <f>IF(B39="","","k"&amp;SUBSTITUTE(SUBSTITUTE(SUBSTITUTE(SUBSTITUTE(SUBSTITUTE(SUBSTITUTE(B39,"~","{t}"),"*","{s}"),"?","{q}"),"&lt;","{lt}"),"&gt;","{gt}"),"=","{eq}"))</f>
        <v/>
      </c>
    </row>
    <row r="40" spans="1:13" x14ac:dyDescent="0.25">
      <c r="A40" s="5"/>
      <c r="B40" s="5"/>
      <c r="C40" s="8"/>
      <c r="D40" s="8"/>
      <c r="E40" s="12"/>
      <c r="F40" s="12"/>
      <c r="G40" s="13" t="str">
        <f>IF(OR(H40="Current",H40="1–30 days",H40="31–60 days",H40="61–90 days",H40="91+ days"),IF(D40&gt;=Setup!$B$4,0,DATEDIF(D40,Setup!$B$4,"D")),"")</f>
        <v/>
      </c>
      <c r="H40" s="14" t="str">
        <f>IF(AND(A40="",B40="",C40="",D40="",E40="",F40=""),"",IF(OR(A40="",B40="",C40="",D40="",E40="",F40=""),"Incomplete",IF(COUNTIF($L$5:$L$1004,L40)&gt;1,"Check invoice #",IF(OR(COUNT(E40)=0,COUNT(F40)=0),"Check amounts",IF(OR(E40&lt;0,F40&lt;0,F40&gt;E40),"Check amounts",IF(OR(COUNT(C40)=0,COUNT(D40)=0),"Check dates",IF(D40&lt;C40,"Check dates",IF(ROUND(F40,2)=0,"Paid / zero balance",IF(Setup!$B$4="","Set aging date",IF(D40&gt;=Setup!$B$4,"Current",IF(DATEDIF(D40,Setup!$B$4,"D")&lt;=30,"1–30 days",IF(DATEDIF(D40,Setup!$B$4,"D")&lt;=60,"31–60 days",IF(DATEDIF(D40,Setup!$B$4,"D")&lt;=90,"61–90 days","91+ days")))))))))))))</f>
        <v/>
      </c>
      <c r="I40" s="5"/>
      <c r="J40" s="15">
        <f>IF(OR(H40="Current",H40="1–30 days",H40="31–60 days",H40="61–90 days",H40="91+ days"),F40,0)</f>
        <v>0</v>
      </c>
      <c r="K40">
        <f>IF(J40&gt;0,IF(COUNTIFS($M$5:$M40,M40,$J$5:$J40,"&gt;0")=1,1,0),0)</f>
        <v>0</v>
      </c>
      <c r="L40" t="str">
        <f>IF(A40="","","k"&amp;SUBSTITUTE(SUBSTITUTE(SUBSTITUTE(SUBSTITUTE(SUBSTITUTE(SUBSTITUTE(A40,"~","{t}"),"*","{s}"),"?","{q}"),"&lt;","{lt}"),"&gt;","{gt}"),"=","{eq}"))</f>
        <v/>
      </c>
      <c r="M40" t="str">
        <f>IF(B40="","","k"&amp;SUBSTITUTE(SUBSTITUTE(SUBSTITUTE(SUBSTITUTE(SUBSTITUTE(SUBSTITUTE(B40,"~","{t}"),"*","{s}"),"?","{q}"),"&lt;","{lt}"),"&gt;","{gt}"),"=","{eq}"))</f>
        <v/>
      </c>
    </row>
    <row r="41" spans="1:13" x14ac:dyDescent="0.25">
      <c r="A41" s="5"/>
      <c r="B41" s="5"/>
      <c r="C41" s="8"/>
      <c r="D41" s="8"/>
      <c r="E41" s="12"/>
      <c r="F41" s="12"/>
      <c r="G41" s="13" t="str">
        <f>IF(OR(H41="Current",H41="1–30 days",H41="31–60 days",H41="61–90 days",H41="91+ days"),IF(D41&gt;=Setup!$B$4,0,DATEDIF(D41,Setup!$B$4,"D")),"")</f>
        <v/>
      </c>
      <c r="H41" s="14" t="str">
        <f>IF(AND(A41="",B41="",C41="",D41="",E41="",F41=""),"",IF(OR(A41="",B41="",C41="",D41="",E41="",F41=""),"Incomplete",IF(COUNTIF($L$5:$L$1004,L41)&gt;1,"Check invoice #",IF(OR(COUNT(E41)=0,COUNT(F41)=0),"Check amounts",IF(OR(E41&lt;0,F41&lt;0,F41&gt;E41),"Check amounts",IF(OR(COUNT(C41)=0,COUNT(D41)=0),"Check dates",IF(D41&lt;C41,"Check dates",IF(ROUND(F41,2)=0,"Paid / zero balance",IF(Setup!$B$4="","Set aging date",IF(D41&gt;=Setup!$B$4,"Current",IF(DATEDIF(D41,Setup!$B$4,"D")&lt;=30,"1–30 days",IF(DATEDIF(D41,Setup!$B$4,"D")&lt;=60,"31–60 days",IF(DATEDIF(D41,Setup!$B$4,"D")&lt;=90,"61–90 days","91+ days")))))))))))))</f>
        <v/>
      </c>
      <c r="I41" s="5"/>
      <c r="J41" s="15">
        <f>IF(OR(H41="Current",H41="1–30 days",H41="31–60 days",H41="61–90 days",H41="91+ days"),F41,0)</f>
        <v>0</v>
      </c>
      <c r="K41">
        <f>IF(J41&gt;0,IF(COUNTIFS($M$5:$M41,M41,$J$5:$J41,"&gt;0")=1,1,0),0)</f>
        <v>0</v>
      </c>
      <c r="L41" t="str">
        <f>IF(A41="","","k"&amp;SUBSTITUTE(SUBSTITUTE(SUBSTITUTE(SUBSTITUTE(SUBSTITUTE(SUBSTITUTE(A41,"~","{t}"),"*","{s}"),"?","{q}"),"&lt;","{lt}"),"&gt;","{gt}"),"=","{eq}"))</f>
        <v/>
      </c>
      <c r="M41" t="str">
        <f>IF(B41="","","k"&amp;SUBSTITUTE(SUBSTITUTE(SUBSTITUTE(SUBSTITUTE(SUBSTITUTE(SUBSTITUTE(B41,"~","{t}"),"*","{s}"),"?","{q}"),"&lt;","{lt}"),"&gt;","{gt}"),"=","{eq}"))</f>
        <v/>
      </c>
    </row>
    <row r="42" spans="1:13" x14ac:dyDescent="0.25">
      <c r="A42" s="5"/>
      <c r="B42" s="5"/>
      <c r="C42" s="8"/>
      <c r="D42" s="8"/>
      <c r="E42" s="12"/>
      <c r="F42" s="12"/>
      <c r="G42" s="13" t="str">
        <f>IF(OR(H42="Current",H42="1–30 days",H42="31–60 days",H42="61–90 days",H42="91+ days"),IF(D42&gt;=Setup!$B$4,0,DATEDIF(D42,Setup!$B$4,"D")),"")</f>
        <v/>
      </c>
      <c r="H42" s="14" t="str">
        <f>IF(AND(A42="",B42="",C42="",D42="",E42="",F42=""),"",IF(OR(A42="",B42="",C42="",D42="",E42="",F42=""),"Incomplete",IF(COUNTIF($L$5:$L$1004,L42)&gt;1,"Check invoice #",IF(OR(COUNT(E42)=0,COUNT(F42)=0),"Check amounts",IF(OR(E42&lt;0,F42&lt;0,F42&gt;E42),"Check amounts",IF(OR(COUNT(C42)=0,COUNT(D42)=0),"Check dates",IF(D42&lt;C42,"Check dates",IF(ROUND(F42,2)=0,"Paid / zero balance",IF(Setup!$B$4="","Set aging date",IF(D42&gt;=Setup!$B$4,"Current",IF(DATEDIF(D42,Setup!$B$4,"D")&lt;=30,"1–30 days",IF(DATEDIF(D42,Setup!$B$4,"D")&lt;=60,"31–60 days",IF(DATEDIF(D42,Setup!$B$4,"D")&lt;=90,"61–90 days","91+ days")))))))))))))</f>
        <v/>
      </c>
      <c r="I42" s="5"/>
      <c r="J42" s="15">
        <f>IF(OR(H42="Current",H42="1–30 days",H42="31–60 days",H42="61–90 days",H42="91+ days"),F42,0)</f>
        <v>0</v>
      </c>
      <c r="K42">
        <f>IF(J42&gt;0,IF(COUNTIFS($M$5:$M42,M42,$J$5:$J42,"&gt;0")=1,1,0),0)</f>
        <v>0</v>
      </c>
      <c r="L42" t="str">
        <f>IF(A42="","","k"&amp;SUBSTITUTE(SUBSTITUTE(SUBSTITUTE(SUBSTITUTE(SUBSTITUTE(SUBSTITUTE(A42,"~","{t}"),"*","{s}"),"?","{q}"),"&lt;","{lt}"),"&gt;","{gt}"),"=","{eq}"))</f>
        <v/>
      </c>
      <c r="M42" t="str">
        <f>IF(B42="","","k"&amp;SUBSTITUTE(SUBSTITUTE(SUBSTITUTE(SUBSTITUTE(SUBSTITUTE(SUBSTITUTE(B42,"~","{t}"),"*","{s}"),"?","{q}"),"&lt;","{lt}"),"&gt;","{gt}"),"=","{eq}"))</f>
        <v/>
      </c>
    </row>
    <row r="43" spans="1:13" x14ac:dyDescent="0.25">
      <c r="A43" s="5"/>
      <c r="B43" s="5"/>
      <c r="C43" s="8"/>
      <c r="D43" s="8"/>
      <c r="E43" s="12"/>
      <c r="F43" s="12"/>
      <c r="G43" s="13" t="str">
        <f>IF(OR(H43="Current",H43="1–30 days",H43="31–60 days",H43="61–90 days",H43="91+ days"),IF(D43&gt;=Setup!$B$4,0,DATEDIF(D43,Setup!$B$4,"D")),"")</f>
        <v/>
      </c>
      <c r="H43" s="14" t="str">
        <f>IF(AND(A43="",B43="",C43="",D43="",E43="",F43=""),"",IF(OR(A43="",B43="",C43="",D43="",E43="",F43=""),"Incomplete",IF(COUNTIF($L$5:$L$1004,L43)&gt;1,"Check invoice #",IF(OR(COUNT(E43)=0,COUNT(F43)=0),"Check amounts",IF(OR(E43&lt;0,F43&lt;0,F43&gt;E43),"Check amounts",IF(OR(COUNT(C43)=0,COUNT(D43)=0),"Check dates",IF(D43&lt;C43,"Check dates",IF(ROUND(F43,2)=0,"Paid / zero balance",IF(Setup!$B$4="","Set aging date",IF(D43&gt;=Setup!$B$4,"Current",IF(DATEDIF(D43,Setup!$B$4,"D")&lt;=30,"1–30 days",IF(DATEDIF(D43,Setup!$B$4,"D")&lt;=60,"31–60 days",IF(DATEDIF(D43,Setup!$B$4,"D")&lt;=90,"61–90 days","91+ days")))))))))))))</f>
        <v/>
      </c>
      <c r="I43" s="5"/>
      <c r="J43" s="15">
        <f>IF(OR(H43="Current",H43="1–30 days",H43="31–60 days",H43="61–90 days",H43="91+ days"),F43,0)</f>
        <v>0</v>
      </c>
      <c r="K43">
        <f>IF(J43&gt;0,IF(COUNTIFS($M$5:$M43,M43,$J$5:$J43,"&gt;0")=1,1,0),0)</f>
        <v>0</v>
      </c>
      <c r="L43" t="str">
        <f>IF(A43="","","k"&amp;SUBSTITUTE(SUBSTITUTE(SUBSTITUTE(SUBSTITUTE(SUBSTITUTE(SUBSTITUTE(A43,"~","{t}"),"*","{s}"),"?","{q}"),"&lt;","{lt}"),"&gt;","{gt}"),"=","{eq}"))</f>
        <v/>
      </c>
      <c r="M43" t="str">
        <f>IF(B43="","","k"&amp;SUBSTITUTE(SUBSTITUTE(SUBSTITUTE(SUBSTITUTE(SUBSTITUTE(SUBSTITUTE(B43,"~","{t}"),"*","{s}"),"?","{q}"),"&lt;","{lt}"),"&gt;","{gt}"),"=","{eq}"))</f>
        <v/>
      </c>
    </row>
    <row r="44" spans="1:13" x14ac:dyDescent="0.25">
      <c r="A44" s="5"/>
      <c r="B44" s="5"/>
      <c r="C44" s="8"/>
      <c r="D44" s="8"/>
      <c r="E44" s="12"/>
      <c r="F44" s="12"/>
      <c r="G44" s="13" t="str">
        <f>IF(OR(H44="Current",H44="1–30 days",H44="31–60 days",H44="61–90 days",H44="91+ days"),IF(D44&gt;=Setup!$B$4,0,DATEDIF(D44,Setup!$B$4,"D")),"")</f>
        <v/>
      </c>
      <c r="H44" s="14" t="str">
        <f>IF(AND(A44="",B44="",C44="",D44="",E44="",F44=""),"",IF(OR(A44="",B44="",C44="",D44="",E44="",F44=""),"Incomplete",IF(COUNTIF($L$5:$L$1004,L44)&gt;1,"Check invoice #",IF(OR(COUNT(E44)=0,COUNT(F44)=0),"Check amounts",IF(OR(E44&lt;0,F44&lt;0,F44&gt;E44),"Check amounts",IF(OR(COUNT(C44)=0,COUNT(D44)=0),"Check dates",IF(D44&lt;C44,"Check dates",IF(ROUND(F44,2)=0,"Paid / zero balance",IF(Setup!$B$4="","Set aging date",IF(D44&gt;=Setup!$B$4,"Current",IF(DATEDIF(D44,Setup!$B$4,"D")&lt;=30,"1–30 days",IF(DATEDIF(D44,Setup!$B$4,"D")&lt;=60,"31–60 days",IF(DATEDIF(D44,Setup!$B$4,"D")&lt;=90,"61–90 days","91+ days")))))))))))))</f>
        <v/>
      </c>
      <c r="I44" s="5"/>
      <c r="J44" s="15">
        <f>IF(OR(H44="Current",H44="1–30 days",H44="31–60 days",H44="61–90 days",H44="91+ days"),F44,0)</f>
        <v>0</v>
      </c>
      <c r="K44">
        <f>IF(J44&gt;0,IF(COUNTIFS($M$5:$M44,M44,$J$5:$J44,"&gt;0")=1,1,0),0)</f>
        <v>0</v>
      </c>
      <c r="L44" t="str">
        <f>IF(A44="","","k"&amp;SUBSTITUTE(SUBSTITUTE(SUBSTITUTE(SUBSTITUTE(SUBSTITUTE(SUBSTITUTE(A44,"~","{t}"),"*","{s}"),"?","{q}"),"&lt;","{lt}"),"&gt;","{gt}"),"=","{eq}"))</f>
        <v/>
      </c>
      <c r="M44" t="str">
        <f>IF(B44="","","k"&amp;SUBSTITUTE(SUBSTITUTE(SUBSTITUTE(SUBSTITUTE(SUBSTITUTE(SUBSTITUTE(B44,"~","{t}"),"*","{s}"),"?","{q}"),"&lt;","{lt}"),"&gt;","{gt}"),"=","{eq}"))</f>
        <v/>
      </c>
    </row>
    <row r="45" spans="1:13" x14ac:dyDescent="0.25">
      <c r="A45" s="5"/>
      <c r="B45" s="5"/>
      <c r="C45" s="8"/>
      <c r="D45" s="8"/>
      <c r="E45" s="12"/>
      <c r="F45" s="12"/>
      <c r="G45" s="13" t="str">
        <f>IF(OR(H45="Current",H45="1–30 days",H45="31–60 days",H45="61–90 days",H45="91+ days"),IF(D45&gt;=Setup!$B$4,0,DATEDIF(D45,Setup!$B$4,"D")),"")</f>
        <v/>
      </c>
      <c r="H45" s="14" t="str">
        <f>IF(AND(A45="",B45="",C45="",D45="",E45="",F45=""),"",IF(OR(A45="",B45="",C45="",D45="",E45="",F45=""),"Incomplete",IF(COUNTIF($L$5:$L$1004,L45)&gt;1,"Check invoice #",IF(OR(COUNT(E45)=0,COUNT(F45)=0),"Check amounts",IF(OR(E45&lt;0,F45&lt;0,F45&gt;E45),"Check amounts",IF(OR(COUNT(C45)=0,COUNT(D45)=0),"Check dates",IF(D45&lt;C45,"Check dates",IF(ROUND(F45,2)=0,"Paid / zero balance",IF(Setup!$B$4="","Set aging date",IF(D45&gt;=Setup!$B$4,"Current",IF(DATEDIF(D45,Setup!$B$4,"D")&lt;=30,"1–30 days",IF(DATEDIF(D45,Setup!$B$4,"D")&lt;=60,"31–60 days",IF(DATEDIF(D45,Setup!$B$4,"D")&lt;=90,"61–90 days","91+ days")))))))))))))</f>
        <v/>
      </c>
      <c r="I45" s="5"/>
      <c r="J45" s="15">
        <f>IF(OR(H45="Current",H45="1–30 days",H45="31–60 days",H45="61–90 days",H45="91+ days"),F45,0)</f>
        <v>0</v>
      </c>
      <c r="K45">
        <f>IF(J45&gt;0,IF(COUNTIFS($M$5:$M45,M45,$J$5:$J45,"&gt;0")=1,1,0),0)</f>
        <v>0</v>
      </c>
      <c r="L45" t="str">
        <f>IF(A45="","","k"&amp;SUBSTITUTE(SUBSTITUTE(SUBSTITUTE(SUBSTITUTE(SUBSTITUTE(SUBSTITUTE(A45,"~","{t}"),"*","{s}"),"?","{q}"),"&lt;","{lt}"),"&gt;","{gt}"),"=","{eq}"))</f>
        <v/>
      </c>
      <c r="M45" t="str">
        <f>IF(B45="","","k"&amp;SUBSTITUTE(SUBSTITUTE(SUBSTITUTE(SUBSTITUTE(SUBSTITUTE(SUBSTITUTE(B45,"~","{t}"),"*","{s}"),"?","{q}"),"&lt;","{lt}"),"&gt;","{gt}"),"=","{eq}"))</f>
        <v/>
      </c>
    </row>
    <row r="46" spans="1:13" x14ac:dyDescent="0.25">
      <c r="A46" s="5"/>
      <c r="B46" s="5"/>
      <c r="C46" s="8"/>
      <c r="D46" s="8"/>
      <c r="E46" s="12"/>
      <c r="F46" s="12"/>
      <c r="G46" s="13" t="str">
        <f>IF(OR(H46="Current",H46="1–30 days",H46="31–60 days",H46="61–90 days",H46="91+ days"),IF(D46&gt;=Setup!$B$4,0,DATEDIF(D46,Setup!$B$4,"D")),"")</f>
        <v/>
      </c>
      <c r="H46" s="14" t="str">
        <f>IF(AND(A46="",B46="",C46="",D46="",E46="",F46=""),"",IF(OR(A46="",B46="",C46="",D46="",E46="",F46=""),"Incomplete",IF(COUNTIF($L$5:$L$1004,L46)&gt;1,"Check invoice #",IF(OR(COUNT(E46)=0,COUNT(F46)=0),"Check amounts",IF(OR(E46&lt;0,F46&lt;0,F46&gt;E46),"Check amounts",IF(OR(COUNT(C46)=0,COUNT(D46)=0),"Check dates",IF(D46&lt;C46,"Check dates",IF(ROUND(F46,2)=0,"Paid / zero balance",IF(Setup!$B$4="","Set aging date",IF(D46&gt;=Setup!$B$4,"Current",IF(DATEDIF(D46,Setup!$B$4,"D")&lt;=30,"1–30 days",IF(DATEDIF(D46,Setup!$B$4,"D")&lt;=60,"31–60 days",IF(DATEDIF(D46,Setup!$B$4,"D")&lt;=90,"61–90 days","91+ days")))))))))))))</f>
        <v/>
      </c>
      <c r="I46" s="5"/>
      <c r="J46" s="15">
        <f>IF(OR(H46="Current",H46="1–30 days",H46="31–60 days",H46="61–90 days",H46="91+ days"),F46,0)</f>
        <v>0</v>
      </c>
      <c r="K46">
        <f>IF(J46&gt;0,IF(COUNTIFS($M$5:$M46,M46,$J$5:$J46,"&gt;0")=1,1,0),0)</f>
        <v>0</v>
      </c>
      <c r="L46" t="str">
        <f>IF(A46="","","k"&amp;SUBSTITUTE(SUBSTITUTE(SUBSTITUTE(SUBSTITUTE(SUBSTITUTE(SUBSTITUTE(A46,"~","{t}"),"*","{s}"),"?","{q}"),"&lt;","{lt}"),"&gt;","{gt}"),"=","{eq}"))</f>
        <v/>
      </c>
      <c r="M46" t="str">
        <f>IF(B46="","","k"&amp;SUBSTITUTE(SUBSTITUTE(SUBSTITUTE(SUBSTITUTE(SUBSTITUTE(SUBSTITUTE(B46,"~","{t}"),"*","{s}"),"?","{q}"),"&lt;","{lt}"),"&gt;","{gt}"),"=","{eq}"))</f>
        <v/>
      </c>
    </row>
    <row r="47" spans="1:13" x14ac:dyDescent="0.25">
      <c r="A47" s="5"/>
      <c r="B47" s="5"/>
      <c r="C47" s="8"/>
      <c r="D47" s="8"/>
      <c r="E47" s="12"/>
      <c r="F47" s="12"/>
      <c r="G47" s="13" t="str">
        <f>IF(OR(H47="Current",H47="1–30 days",H47="31–60 days",H47="61–90 days",H47="91+ days"),IF(D47&gt;=Setup!$B$4,0,DATEDIF(D47,Setup!$B$4,"D")),"")</f>
        <v/>
      </c>
      <c r="H47" s="14" t="str">
        <f>IF(AND(A47="",B47="",C47="",D47="",E47="",F47=""),"",IF(OR(A47="",B47="",C47="",D47="",E47="",F47=""),"Incomplete",IF(COUNTIF($L$5:$L$1004,L47)&gt;1,"Check invoice #",IF(OR(COUNT(E47)=0,COUNT(F47)=0),"Check amounts",IF(OR(E47&lt;0,F47&lt;0,F47&gt;E47),"Check amounts",IF(OR(COUNT(C47)=0,COUNT(D47)=0),"Check dates",IF(D47&lt;C47,"Check dates",IF(ROUND(F47,2)=0,"Paid / zero balance",IF(Setup!$B$4="","Set aging date",IF(D47&gt;=Setup!$B$4,"Current",IF(DATEDIF(D47,Setup!$B$4,"D")&lt;=30,"1–30 days",IF(DATEDIF(D47,Setup!$B$4,"D")&lt;=60,"31–60 days",IF(DATEDIF(D47,Setup!$B$4,"D")&lt;=90,"61–90 days","91+ days")))))))))))))</f>
        <v/>
      </c>
      <c r="I47" s="5"/>
      <c r="J47" s="15">
        <f>IF(OR(H47="Current",H47="1–30 days",H47="31–60 days",H47="61–90 days",H47="91+ days"),F47,0)</f>
        <v>0</v>
      </c>
      <c r="K47">
        <f>IF(J47&gt;0,IF(COUNTIFS($M$5:$M47,M47,$J$5:$J47,"&gt;0")=1,1,0),0)</f>
        <v>0</v>
      </c>
      <c r="L47" t="str">
        <f>IF(A47="","","k"&amp;SUBSTITUTE(SUBSTITUTE(SUBSTITUTE(SUBSTITUTE(SUBSTITUTE(SUBSTITUTE(A47,"~","{t}"),"*","{s}"),"?","{q}"),"&lt;","{lt}"),"&gt;","{gt}"),"=","{eq}"))</f>
        <v/>
      </c>
      <c r="M47" t="str">
        <f>IF(B47="","","k"&amp;SUBSTITUTE(SUBSTITUTE(SUBSTITUTE(SUBSTITUTE(SUBSTITUTE(SUBSTITUTE(B47,"~","{t}"),"*","{s}"),"?","{q}"),"&lt;","{lt}"),"&gt;","{gt}"),"=","{eq}"))</f>
        <v/>
      </c>
    </row>
    <row r="48" spans="1:13" x14ac:dyDescent="0.25">
      <c r="A48" s="5"/>
      <c r="B48" s="5"/>
      <c r="C48" s="8"/>
      <c r="D48" s="8"/>
      <c r="E48" s="12"/>
      <c r="F48" s="12"/>
      <c r="G48" s="13" t="str">
        <f>IF(OR(H48="Current",H48="1–30 days",H48="31–60 days",H48="61–90 days",H48="91+ days"),IF(D48&gt;=Setup!$B$4,0,DATEDIF(D48,Setup!$B$4,"D")),"")</f>
        <v/>
      </c>
      <c r="H48" s="14" t="str">
        <f>IF(AND(A48="",B48="",C48="",D48="",E48="",F48=""),"",IF(OR(A48="",B48="",C48="",D48="",E48="",F48=""),"Incomplete",IF(COUNTIF($L$5:$L$1004,L48)&gt;1,"Check invoice #",IF(OR(COUNT(E48)=0,COUNT(F48)=0),"Check amounts",IF(OR(E48&lt;0,F48&lt;0,F48&gt;E48),"Check amounts",IF(OR(COUNT(C48)=0,COUNT(D48)=0),"Check dates",IF(D48&lt;C48,"Check dates",IF(ROUND(F48,2)=0,"Paid / zero balance",IF(Setup!$B$4="","Set aging date",IF(D48&gt;=Setup!$B$4,"Current",IF(DATEDIF(D48,Setup!$B$4,"D")&lt;=30,"1–30 days",IF(DATEDIF(D48,Setup!$B$4,"D")&lt;=60,"31–60 days",IF(DATEDIF(D48,Setup!$B$4,"D")&lt;=90,"61–90 days","91+ days")))))))))))))</f>
        <v/>
      </c>
      <c r="I48" s="5"/>
      <c r="J48" s="15">
        <f>IF(OR(H48="Current",H48="1–30 days",H48="31–60 days",H48="61–90 days",H48="91+ days"),F48,0)</f>
        <v>0</v>
      </c>
      <c r="K48">
        <f>IF(J48&gt;0,IF(COUNTIFS($M$5:$M48,M48,$J$5:$J48,"&gt;0")=1,1,0),0)</f>
        <v>0</v>
      </c>
      <c r="L48" t="str">
        <f>IF(A48="","","k"&amp;SUBSTITUTE(SUBSTITUTE(SUBSTITUTE(SUBSTITUTE(SUBSTITUTE(SUBSTITUTE(A48,"~","{t}"),"*","{s}"),"?","{q}"),"&lt;","{lt}"),"&gt;","{gt}"),"=","{eq}"))</f>
        <v/>
      </c>
      <c r="M48" t="str">
        <f>IF(B48="","","k"&amp;SUBSTITUTE(SUBSTITUTE(SUBSTITUTE(SUBSTITUTE(SUBSTITUTE(SUBSTITUTE(B48,"~","{t}"),"*","{s}"),"?","{q}"),"&lt;","{lt}"),"&gt;","{gt}"),"=","{eq}"))</f>
        <v/>
      </c>
    </row>
    <row r="49" spans="1:13" x14ac:dyDescent="0.25">
      <c r="A49" s="5"/>
      <c r="B49" s="5"/>
      <c r="C49" s="8"/>
      <c r="D49" s="8"/>
      <c r="E49" s="12"/>
      <c r="F49" s="12"/>
      <c r="G49" s="13" t="str">
        <f>IF(OR(H49="Current",H49="1–30 days",H49="31–60 days",H49="61–90 days",H49="91+ days"),IF(D49&gt;=Setup!$B$4,0,DATEDIF(D49,Setup!$B$4,"D")),"")</f>
        <v/>
      </c>
      <c r="H49" s="14" t="str">
        <f>IF(AND(A49="",B49="",C49="",D49="",E49="",F49=""),"",IF(OR(A49="",B49="",C49="",D49="",E49="",F49=""),"Incomplete",IF(COUNTIF($L$5:$L$1004,L49)&gt;1,"Check invoice #",IF(OR(COUNT(E49)=0,COUNT(F49)=0),"Check amounts",IF(OR(E49&lt;0,F49&lt;0,F49&gt;E49),"Check amounts",IF(OR(COUNT(C49)=0,COUNT(D49)=0),"Check dates",IF(D49&lt;C49,"Check dates",IF(ROUND(F49,2)=0,"Paid / zero balance",IF(Setup!$B$4="","Set aging date",IF(D49&gt;=Setup!$B$4,"Current",IF(DATEDIF(D49,Setup!$B$4,"D")&lt;=30,"1–30 days",IF(DATEDIF(D49,Setup!$B$4,"D")&lt;=60,"31–60 days",IF(DATEDIF(D49,Setup!$B$4,"D")&lt;=90,"61–90 days","91+ days")))))))))))))</f>
        <v/>
      </c>
      <c r="I49" s="5"/>
      <c r="J49" s="15">
        <f>IF(OR(H49="Current",H49="1–30 days",H49="31–60 days",H49="61–90 days",H49="91+ days"),F49,0)</f>
        <v>0</v>
      </c>
      <c r="K49">
        <f>IF(J49&gt;0,IF(COUNTIFS($M$5:$M49,M49,$J$5:$J49,"&gt;0")=1,1,0),0)</f>
        <v>0</v>
      </c>
      <c r="L49" t="str">
        <f>IF(A49="","","k"&amp;SUBSTITUTE(SUBSTITUTE(SUBSTITUTE(SUBSTITUTE(SUBSTITUTE(SUBSTITUTE(A49,"~","{t}"),"*","{s}"),"?","{q}"),"&lt;","{lt}"),"&gt;","{gt}"),"=","{eq}"))</f>
        <v/>
      </c>
      <c r="M49" t="str">
        <f>IF(B49="","","k"&amp;SUBSTITUTE(SUBSTITUTE(SUBSTITUTE(SUBSTITUTE(SUBSTITUTE(SUBSTITUTE(B49,"~","{t}"),"*","{s}"),"?","{q}"),"&lt;","{lt}"),"&gt;","{gt}"),"=","{eq}"))</f>
        <v/>
      </c>
    </row>
    <row r="50" spans="1:13" x14ac:dyDescent="0.25">
      <c r="A50" s="5"/>
      <c r="B50" s="5"/>
      <c r="C50" s="8"/>
      <c r="D50" s="8"/>
      <c r="E50" s="12"/>
      <c r="F50" s="12"/>
      <c r="G50" s="13" t="str">
        <f>IF(OR(H50="Current",H50="1–30 days",H50="31–60 days",H50="61–90 days",H50="91+ days"),IF(D50&gt;=Setup!$B$4,0,DATEDIF(D50,Setup!$B$4,"D")),"")</f>
        <v/>
      </c>
      <c r="H50" s="14" t="str">
        <f>IF(AND(A50="",B50="",C50="",D50="",E50="",F50=""),"",IF(OR(A50="",B50="",C50="",D50="",E50="",F50=""),"Incomplete",IF(COUNTIF($L$5:$L$1004,L50)&gt;1,"Check invoice #",IF(OR(COUNT(E50)=0,COUNT(F50)=0),"Check amounts",IF(OR(E50&lt;0,F50&lt;0,F50&gt;E50),"Check amounts",IF(OR(COUNT(C50)=0,COUNT(D50)=0),"Check dates",IF(D50&lt;C50,"Check dates",IF(ROUND(F50,2)=0,"Paid / zero balance",IF(Setup!$B$4="","Set aging date",IF(D50&gt;=Setup!$B$4,"Current",IF(DATEDIF(D50,Setup!$B$4,"D")&lt;=30,"1–30 days",IF(DATEDIF(D50,Setup!$B$4,"D")&lt;=60,"31–60 days",IF(DATEDIF(D50,Setup!$B$4,"D")&lt;=90,"61–90 days","91+ days")))))))))))))</f>
        <v/>
      </c>
      <c r="I50" s="5"/>
      <c r="J50" s="15">
        <f>IF(OR(H50="Current",H50="1–30 days",H50="31–60 days",H50="61–90 days",H50="91+ days"),F50,0)</f>
        <v>0</v>
      </c>
      <c r="K50">
        <f>IF(J50&gt;0,IF(COUNTIFS($M$5:$M50,M50,$J$5:$J50,"&gt;0")=1,1,0),0)</f>
        <v>0</v>
      </c>
      <c r="L50" t="str">
        <f>IF(A50="","","k"&amp;SUBSTITUTE(SUBSTITUTE(SUBSTITUTE(SUBSTITUTE(SUBSTITUTE(SUBSTITUTE(A50,"~","{t}"),"*","{s}"),"?","{q}"),"&lt;","{lt}"),"&gt;","{gt}"),"=","{eq}"))</f>
        <v/>
      </c>
      <c r="M50" t="str">
        <f>IF(B50="","","k"&amp;SUBSTITUTE(SUBSTITUTE(SUBSTITUTE(SUBSTITUTE(SUBSTITUTE(SUBSTITUTE(B50,"~","{t}"),"*","{s}"),"?","{q}"),"&lt;","{lt}"),"&gt;","{gt}"),"=","{eq}"))</f>
        <v/>
      </c>
    </row>
    <row r="51" spans="1:13" x14ac:dyDescent="0.25">
      <c r="A51" s="5"/>
      <c r="B51" s="5"/>
      <c r="C51" s="8"/>
      <c r="D51" s="8"/>
      <c r="E51" s="12"/>
      <c r="F51" s="12"/>
      <c r="G51" s="13" t="str">
        <f>IF(OR(H51="Current",H51="1–30 days",H51="31–60 days",H51="61–90 days",H51="91+ days"),IF(D51&gt;=Setup!$B$4,0,DATEDIF(D51,Setup!$B$4,"D")),"")</f>
        <v/>
      </c>
      <c r="H51" s="14" t="str">
        <f>IF(AND(A51="",B51="",C51="",D51="",E51="",F51=""),"",IF(OR(A51="",B51="",C51="",D51="",E51="",F51=""),"Incomplete",IF(COUNTIF($L$5:$L$1004,L51)&gt;1,"Check invoice #",IF(OR(COUNT(E51)=0,COUNT(F51)=0),"Check amounts",IF(OR(E51&lt;0,F51&lt;0,F51&gt;E51),"Check amounts",IF(OR(COUNT(C51)=0,COUNT(D51)=0),"Check dates",IF(D51&lt;C51,"Check dates",IF(ROUND(F51,2)=0,"Paid / zero balance",IF(Setup!$B$4="","Set aging date",IF(D51&gt;=Setup!$B$4,"Current",IF(DATEDIF(D51,Setup!$B$4,"D")&lt;=30,"1–30 days",IF(DATEDIF(D51,Setup!$B$4,"D")&lt;=60,"31–60 days",IF(DATEDIF(D51,Setup!$B$4,"D")&lt;=90,"61–90 days","91+ days")))))))))))))</f>
        <v/>
      </c>
      <c r="I51" s="5"/>
      <c r="J51" s="15">
        <f>IF(OR(H51="Current",H51="1–30 days",H51="31–60 days",H51="61–90 days",H51="91+ days"),F51,0)</f>
        <v>0</v>
      </c>
      <c r="K51">
        <f>IF(J51&gt;0,IF(COUNTIFS($M$5:$M51,M51,$J$5:$J51,"&gt;0")=1,1,0),0)</f>
        <v>0</v>
      </c>
      <c r="L51" t="str">
        <f>IF(A51="","","k"&amp;SUBSTITUTE(SUBSTITUTE(SUBSTITUTE(SUBSTITUTE(SUBSTITUTE(SUBSTITUTE(A51,"~","{t}"),"*","{s}"),"?","{q}"),"&lt;","{lt}"),"&gt;","{gt}"),"=","{eq}"))</f>
        <v/>
      </c>
      <c r="M51" t="str">
        <f>IF(B51="","","k"&amp;SUBSTITUTE(SUBSTITUTE(SUBSTITUTE(SUBSTITUTE(SUBSTITUTE(SUBSTITUTE(B51,"~","{t}"),"*","{s}"),"?","{q}"),"&lt;","{lt}"),"&gt;","{gt}"),"=","{eq}"))</f>
        <v/>
      </c>
    </row>
    <row r="52" spans="1:13" x14ac:dyDescent="0.25">
      <c r="A52" s="5"/>
      <c r="B52" s="5"/>
      <c r="C52" s="8"/>
      <c r="D52" s="8"/>
      <c r="E52" s="12"/>
      <c r="F52" s="12"/>
      <c r="G52" s="13" t="str">
        <f>IF(OR(H52="Current",H52="1–30 days",H52="31–60 days",H52="61–90 days",H52="91+ days"),IF(D52&gt;=Setup!$B$4,0,DATEDIF(D52,Setup!$B$4,"D")),"")</f>
        <v/>
      </c>
      <c r="H52" s="14" t="str">
        <f>IF(AND(A52="",B52="",C52="",D52="",E52="",F52=""),"",IF(OR(A52="",B52="",C52="",D52="",E52="",F52=""),"Incomplete",IF(COUNTIF($L$5:$L$1004,L52)&gt;1,"Check invoice #",IF(OR(COUNT(E52)=0,COUNT(F52)=0),"Check amounts",IF(OR(E52&lt;0,F52&lt;0,F52&gt;E52),"Check amounts",IF(OR(COUNT(C52)=0,COUNT(D52)=0),"Check dates",IF(D52&lt;C52,"Check dates",IF(ROUND(F52,2)=0,"Paid / zero balance",IF(Setup!$B$4="","Set aging date",IF(D52&gt;=Setup!$B$4,"Current",IF(DATEDIF(D52,Setup!$B$4,"D")&lt;=30,"1–30 days",IF(DATEDIF(D52,Setup!$B$4,"D")&lt;=60,"31–60 days",IF(DATEDIF(D52,Setup!$B$4,"D")&lt;=90,"61–90 days","91+ days")))))))))))))</f>
        <v/>
      </c>
      <c r="I52" s="5"/>
      <c r="J52" s="15">
        <f>IF(OR(H52="Current",H52="1–30 days",H52="31–60 days",H52="61–90 days",H52="91+ days"),F52,0)</f>
        <v>0</v>
      </c>
      <c r="K52">
        <f>IF(J52&gt;0,IF(COUNTIFS($M$5:$M52,M52,$J$5:$J52,"&gt;0")=1,1,0),0)</f>
        <v>0</v>
      </c>
      <c r="L52" t="str">
        <f>IF(A52="","","k"&amp;SUBSTITUTE(SUBSTITUTE(SUBSTITUTE(SUBSTITUTE(SUBSTITUTE(SUBSTITUTE(A52,"~","{t}"),"*","{s}"),"?","{q}"),"&lt;","{lt}"),"&gt;","{gt}"),"=","{eq}"))</f>
        <v/>
      </c>
      <c r="M52" t="str">
        <f>IF(B52="","","k"&amp;SUBSTITUTE(SUBSTITUTE(SUBSTITUTE(SUBSTITUTE(SUBSTITUTE(SUBSTITUTE(B52,"~","{t}"),"*","{s}"),"?","{q}"),"&lt;","{lt}"),"&gt;","{gt}"),"=","{eq}"))</f>
        <v/>
      </c>
    </row>
    <row r="53" spans="1:13" x14ac:dyDescent="0.25">
      <c r="A53" s="5"/>
      <c r="B53" s="5"/>
      <c r="C53" s="8"/>
      <c r="D53" s="8"/>
      <c r="E53" s="12"/>
      <c r="F53" s="12"/>
      <c r="G53" s="13" t="str">
        <f>IF(OR(H53="Current",H53="1–30 days",H53="31–60 days",H53="61–90 days",H53="91+ days"),IF(D53&gt;=Setup!$B$4,0,DATEDIF(D53,Setup!$B$4,"D")),"")</f>
        <v/>
      </c>
      <c r="H53" s="14" t="str">
        <f>IF(AND(A53="",B53="",C53="",D53="",E53="",F53=""),"",IF(OR(A53="",B53="",C53="",D53="",E53="",F53=""),"Incomplete",IF(COUNTIF($L$5:$L$1004,L53)&gt;1,"Check invoice #",IF(OR(COUNT(E53)=0,COUNT(F53)=0),"Check amounts",IF(OR(E53&lt;0,F53&lt;0,F53&gt;E53),"Check amounts",IF(OR(COUNT(C53)=0,COUNT(D53)=0),"Check dates",IF(D53&lt;C53,"Check dates",IF(ROUND(F53,2)=0,"Paid / zero balance",IF(Setup!$B$4="","Set aging date",IF(D53&gt;=Setup!$B$4,"Current",IF(DATEDIF(D53,Setup!$B$4,"D")&lt;=30,"1–30 days",IF(DATEDIF(D53,Setup!$B$4,"D")&lt;=60,"31–60 days",IF(DATEDIF(D53,Setup!$B$4,"D")&lt;=90,"61–90 days","91+ days")))))))))))))</f>
        <v/>
      </c>
      <c r="I53" s="5"/>
      <c r="J53" s="15">
        <f>IF(OR(H53="Current",H53="1–30 days",H53="31–60 days",H53="61–90 days",H53="91+ days"),F53,0)</f>
        <v>0</v>
      </c>
      <c r="K53">
        <f>IF(J53&gt;0,IF(COUNTIFS($M$5:$M53,M53,$J$5:$J53,"&gt;0")=1,1,0),0)</f>
        <v>0</v>
      </c>
      <c r="L53" t="str">
        <f>IF(A53="","","k"&amp;SUBSTITUTE(SUBSTITUTE(SUBSTITUTE(SUBSTITUTE(SUBSTITUTE(SUBSTITUTE(A53,"~","{t}"),"*","{s}"),"?","{q}"),"&lt;","{lt}"),"&gt;","{gt}"),"=","{eq}"))</f>
        <v/>
      </c>
      <c r="M53" t="str">
        <f>IF(B53="","","k"&amp;SUBSTITUTE(SUBSTITUTE(SUBSTITUTE(SUBSTITUTE(SUBSTITUTE(SUBSTITUTE(B53,"~","{t}"),"*","{s}"),"?","{q}"),"&lt;","{lt}"),"&gt;","{gt}"),"=","{eq}"))</f>
        <v/>
      </c>
    </row>
    <row r="54" spans="1:13" x14ac:dyDescent="0.25">
      <c r="A54" s="5"/>
      <c r="B54" s="5"/>
      <c r="C54" s="8"/>
      <c r="D54" s="8"/>
      <c r="E54" s="12"/>
      <c r="F54" s="12"/>
      <c r="G54" s="13" t="str">
        <f>IF(OR(H54="Current",H54="1–30 days",H54="31–60 days",H54="61–90 days",H54="91+ days"),IF(D54&gt;=Setup!$B$4,0,DATEDIF(D54,Setup!$B$4,"D")),"")</f>
        <v/>
      </c>
      <c r="H54" s="14" t="str">
        <f>IF(AND(A54="",B54="",C54="",D54="",E54="",F54=""),"",IF(OR(A54="",B54="",C54="",D54="",E54="",F54=""),"Incomplete",IF(COUNTIF($L$5:$L$1004,L54)&gt;1,"Check invoice #",IF(OR(COUNT(E54)=0,COUNT(F54)=0),"Check amounts",IF(OR(E54&lt;0,F54&lt;0,F54&gt;E54),"Check amounts",IF(OR(COUNT(C54)=0,COUNT(D54)=0),"Check dates",IF(D54&lt;C54,"Check dates",IF(ROUND(F54,2)=0,"Paid / zero balance",IF(Setup!$B$4="","Set aging date",IF(D54&gt;=Setup!$B$4,"Current",IF(DATEDIF(D54,Setup!$B$4,"D")&lt;=30,"1–30 days",IF(DATEDIF(D54,Setup!$B$4,"D")&lt;=60,"31–60 days",IF(DATEDIF(D54,Setup!$B$4,"D")&lt;=90,"61–90 days","91+ days")))))))))))))</f>
        <v/>
      </c>
      <c r="I54" s="5"/>
      <c r="J54" s="15">
        <f>IF(OR(H54="Current",H54="1–30 days",H54="31–60 days",H54="61–90 days",H54="91+ days"),F54,0)</f>
        <v>0</v>
      </c>
      <c r="K54">
        <f>IF(J54&gt;0,IF(COUNTIFS($M$5:$M54,M54,$J$5:$J54,"&gt;0")=1,1,0),0)</f>
        <v>0</v>
      </c>
      <c r="L54" t="str">
        <f>IF(A54="","","k"&amp;SUBSTITUTE(SUBSTITUTE(SUBSTITUTE(SUBSTITUTE(SUBSTITUTE(SUBSTITUTE(A54,"~","{t}"),"*","{s}"),"?","{q}"),"&lt;","{lt}"),"&gt;","{gt}"),"=","{eq}"))</f>
        <v/>
      </c>
      <c r="M54" t="str">
        <f>IF(B54="","","k"&amp;SUBSTITUTE(SUBSTITUTE(SUBSTITUTE(SUBSTITUTE(SUBSTITUTE(SUBSTITUTE(B54,"~","{t}"),"*","{s}"),"?","{q}"),"&lt;","{lt}"),"&gt;","{gt}"),"=","{eq}"))</f>
        <v/>
      </c>
    </row>
    <row r="55" spans="1:13" x14ac:dyDescent="0.25">
      <c r="A55" s="5"/>
      <c r="B55" s="5"/>
      <c r="C55" s="8"/>
      <c r="D55" s="8"/>
      <c r="E55" s="12"/>
      <c r="F55" s="12"/>
      <c r="G55" s="13" t="str">
        <f>IF(OR(H55="Current",H55="1–30 days",H55="31–60 days",H55="61–90 days",H55="91+ days"),IF(D55&gt;=Setup!$B$4,0,DATEDIF(D55,Setup!$B$4,"D")),"")</f>
        <v/>
      </c>
      <c r="H55" s="14" t="str">
        <f>IF(AND(A55="",B55="",C55="",D55="",E55="",F55=""),"",IF(OR(A55="",B55="",C55="",D55="",E55="",F55=""),"Incomplete",IF(COUNTIF($L$5:$L$1004,L55)&gt;1,"Check invoice #",IF(OR(COUNT(E55)=0,COUNT(F55)=0),"Check amounts",IF(OR(E55&lt;0,F55&lt;0,F55&gt;E55),"Check amounts",IF(OR(COUNT(C55)=0,COUNT(D55)=0),"Check dates",IF(D55&lt;C55,"Check dates",IF(ROUND(F55,2)=0,"Paid / zero balance",IF(Setup!$B$4="","Set aging date",IF(D55&gt;=Setup!$B$4,"Current",IF(DATEDIF(D55,Setup!$B$4,"D")&lt;=30,"1–30 days",IF(DATEDIF(D55,Setup!$B$4,"D")&lt;=60,"31–60 days",IF(DATEDIF(D55,Setup!$B$4,"D")&lt;=90,"61–90 days","91+ days")))))))))))))</f>
        <v/>
      </c>
      <c r="I55" s="5"/>
      <c r="J55" s="15">
        <f>IF(OR(H55="Current",H55="1–30 days",H55="31–60 days",H55="61–90 days",H55="91+ days"),F55,0)</f>
        <v>0</v>
      </c>
      <c r="K55">
        <f>IF(J55&gt;0,IF(COUNTIFS($M$5:$M55,M55,$J$5:$J55,"&gt;0")=1,1,0),0)</f>
        <v>0</v>
      </c>
      <c r="L55" t="str">
        <f>IF(A55="","","k"&amp;SUBSTITUTE(SUBSTITUTE(SUBSTITUTE(SUBSTITUTE(SUBSTITUTE(SUBSTITUTE(A55,"~","{t}"),"*","{s}"),"?","{q}"),"&lt;","{lt}"),"&gt;","{gt}"),"=","{eq}"))</f>
        <v/>
      </c>
      <c r="M55" t="str">
        <f>IF(B55="","","k"&amp;SUBSTITUTE(SUBSTITUTE(SUBSTITUTE(SUBSTITUTE(SUBSTITUTE(SUBSTITUTE(B55,"~","{t}"),"*","{s}"),"?","{q}"),"&lt;","{lt}"),"&gt;","{gt}"),"=","{eq}"))</f>
        <v/>
      </c>
    </row>
    <row r="56" spans="1:13" x14ac:dyDescent="0.25">
      <c r="A56" s="5"/>
      <c r="B56" s="5"/>
      <c r="C56" s="8"/>
      <c r="D56" s="8"/>
      <c r="E56" s="12"/>
      <c r="F56" s="12"/>
      <c r="G56" s="13" t="str">
        <f>IF(OR(H56="Current",H56="1–30 days",H56="31–60 days",H56="61–90 days",H56="91+ days"),IF(D56&gt;=Setup!$B$4,0,DATEDIF(D56,Setup!$B$4,"D")),"")</f>
        <v/>
      </c>
      <c r="H56" s="14" t="str">
        <f>IF(AND(A56="",B56="",C56="",D56="",E56="",F56=""),"",IF(OR(A56="",B56="",C56="",D56="",E56="",F56=""),"Incomplete",IF(COUNTIF($L$5:$L$1004,L56)&gt;1,"Check invoice #",IF(OR(COUNT(E56)=0,COUNT(F56)=0),"Check amounts",IF(OR(E56&lt;0,F56&lt;0,F56&gt;E56),"Check amounts",IF(OR(COUNT(C56)=0,COUNT(D56)=0),"Check dates",IF(D56&lt;C56,"Check dates",IF(ROUND(F56,2)=0,"Paid / zero balance",IF(Setup!$B$4="","Set aging date",IF(D56&gt;=Setup!$B$4,"Current",IF(DATEDIF(D56,Setup!$B$4,"D")&lt;=30,"1–30 days",IF(DATEDIF(D56,Setup!$B$4,"D")&lt;=60,"31–60 days",IF(DATEDIF(D56,Setup!$B$4,"D")&lt;=90,"61–90 days","91+ days")))))))))))))</f>
        <v/>
      </c>
      <c r="I56" s="5"/>
      <c r="J56" s="15">
        <f>IF(OR(H56="Current",H56="1–30 days",H56="31–60 days",H56="61–90 days",H56="91+ days"),F56,0)</f>
        <v>0</v>
      </c>
      <c r="K56">
        <f>IF(J56&gt;0,IF(COUNTIFS($M$5:$M56,M56,$J$5:$J56,"&gt;0")=1,1,0),0)</f>
        <v>0</v>
      </c>
      <c r="L56" t="str">
        <f>IF(A56="","","k"&amp;SUBSTITUTE(SUBSTITUTE(SUBSTITUTE(SUBSTITUTE(SUBSTITUTE(SUBSTITUTE(A56,"~","{t}"),"*","{s}"),"?","{q}"),"&lt;","{lt}"),"&gt;","{gt}"),"=","{eq}"))</f>
        <v/>
      </c>
      <c r="M56" t="str">
        <f>IF(B56="","","k"&amp;SUBSTITUTE(SUBSTITUTE(SUBSTITUTE(SUBSTITUTE(SUBSTITUTE(SUBSTITUTE(B56,"~","{t}"),"*","{s}"),"?","{q}"),"&lt;","{lt}"),"&gt;","{gt}"),"=","{eq}"))</f>
        <v/>
      </c>
    </row>
    <row r="57" spans="1:13" x14ac:dyDescent="0.25">
      <c r="A57" s="5"/>
      <c r="B57" s="5"/>
      <c r="C57" s="8"/>
      <c r="D57" s="8"/>
      <c r="E57" s="12"/>
      <c r="F57" s="12"/>
      <c r="G57" s="13" t="str">
        <f>IF(OR(H57="Current",H57="1–30 days",H57="31–60 days",H57="61–90 days",H57="91+ days"),IF(D57&gt;=Setup!$B$4,0,DATEDIF(D57,Setup!$B$4,"D")),"")</f>
        <v/>
      </c>
      <c r="H57" s="14" t="str">
        <f>IF(AND(A57="",B57="",C57="",D57="",E57="",F57=""),"",IF(OR(A57="",B57="",C57="",D57="",E57="",F57=""),"Incomplete",IF(COUNTIF($L$5:$L$1004,L57)&gt;1,"Check invoice #",IF(OR(COUNT(E57)=0,COUNT(F57)=0),"Check amounts",IF(OR(E57&lt;0,F57&lt;0,F57&gt;E57),"Check amounts",IF(OR(COUNT(C57)=0,COUNT(D57)=0),"Check dates",IF(D57&lt;C57,"Check dates",IF(ROUND(F57,2)=0,"Paid / zero balance",IF(Setup!$B$4="","Set aging date",IF(D57&gt;=Setup!$B$4,"Current",IF(DATEDIF(D57,Setup!$B$4,"D")&lt;=30,"1–30 days",IF(DATEDIF(D57,Setup!$B$4,"D")&lt;=60,"31–60 days",IF(DATEDIF(D57,Setup!$B$4,"D")&lt;=90,"61–90 days","91+ days")))))))))))))</f>
        <v/>
      </c>
      <c r="I57" s="5"/>
      <c r="J57" s="15">
        <f>IF(OR(H57="Current",H57="1–30 days",H57="31–60 days",H57="61–90 days",H57="91+ days"),F57,0)</f>
        <v>0</v>
      </c>
      <c r="K57">
        <f>IF(J57&gt;0,IF(COUNTIFS($M$5:$M57,M57,$J$5:$J57,"&gt;0")=1,1,0),0)</f>
        <v>0</v>
      </c>
      <c r="L57" t="str">
        <f>IF(A57="","","k"&amp;SUBSTITUTE(SUBSTITUTE(SUBSTITUTE(SUBSTITUTE(SUBSTITUTE(SUBSTITUTE(A57,"~","{t}"),"*","{s}"),"?","{q}"),"&lt;","{lt}"),"&gt;","{gt}"),"=","{eq}"))</f>
        <v/>
      </c>
      <c r="M57" t="str">
        <f>IF(B57="","","k"&amp;SUBSTITUTE(SUBSTITUTE(SUBSTITUTE(SUBSTITUTE(SUBSTITUTE(SUBSTITUTE(B57,"~","{t}"),"*","{s}"),"?","{q}"),"&lt;","{lt}"),"&gt;","{gt}"),"=","{eq}"))</f>
        <v/>
      </c>
    </row>
    <row r="58" spans="1:13" x14ac:dyDescent="0.25">
      <c r="A58" s="5"/>
      <c r="B58" s="5"/>
      <c r="C58" s="8"/>
      <c r="D58" s="8"/>
      <c r="E58" s="12"/>
      <c r="F58" s="12"/>
      <c r="G58" s="13" t="str">
        <f>IF(OR(H58="Current",H58="1–30 days",H58="31–60 days",H58="61–90 days",H58="91+ days"),IF(D58&gt;=Setup!$B$4,0,DATEDIF(D58,Setup!$B$4,"D")),"")</f>
        <v/>
      </c>
      <c r="H58" s="14" t="str">
        <f>IF(AND(A58="",B58="",C58="",D58="",E58="",F58=""),"",IF(OR(A58="",B58="",C58="",D58="",E58="",F58=""),"Incomplete",IF(COUNTIF($L$5:$L$1004,L58)&gt;1,"Check invoice #",IF(OR(COUNT(E58)=0,COUNT(F58)=0),"Check amounts",IF(OR(E58&lt;0,F58&lt;0,F58&gt;E58),"Check amounts",IF(OR(COUNT(C58)=0,COUNT(D58)=0),"Check dates",IF(D58&lt;C58,"Check dates",IF(ROUND(F58,2)=0,"Paid / zero balance",IF(Setup!$B$4="","Set aging date",IF(D58&gt;=Setup!$B$4,"Current",IF(DATEDIF(D58,Setup!$B$4,"D")&lt;=30,"1–30 days",IF(DATEDIF(D58,Setup!$B$4,"D")&lt;=60,"31–60 days",IF(DATEDIF(D58,Setup!$B$4,"D")&lt;=90,"61–90 days","91+ days")))))))))))))</f>
        <v/>
      </c>
      <c r="I58" s="5"/>
      <c r="J58" s="15">
        <f>IF(OR(H58="Current",H58="1–30 days",H58="31–60 days",H58="61–90 days",H58="91+ days"),F58,0)</f>
        <v>0</v>
      </c>
      <c r="K58">
        <f>IF(J58&gt;0,IF(COUNTIFS($M$5:$M58,M58,$J$5:$J58,"&gt;0")=1,1,0),0)</f>
        <v>0</v>
      </c>
      <c r="L58" t="str">
        <f>IF(A58="","","k"&amp;SUBSTITUTE(SUBSTITUTE(SUBSTITUTE(SUBSTITUTE(SUBSTITUTE(SUBSTITUTE(A58,"~","{t}"),"*","{s}"),"?","{q}"),"&lt;","{lt}"),"&gt;","{gt}"),"=","{eq}"))</f>
        <v/>
      </c>
      <c r="M58" t="str">
        <f>IF(B58="","","k"&amp;SUBSTITUTE(SUBSTITUTE(SUBSTITUTE(SUBSTITUTE(SUBSTITUTE(SUBSTITUTE(B58,"~","{t}"),"*","{s}"),"?","{q}"),"&lt;","{lt}"),"&gt;","{gt}"),"=","{eq}"))</f>
        <v/>
      </c>
    </row>
    <row r="59" spans="1:13" x14ac:dyDescent="0.25">
      <c r="A59" s="5"/>
      <c r="B59" s="5"/>
      <c r="C59" s="8"/>
      <c r="D59" s="8"/>
      <c r="E59" s="12"/>
      <c r="F59" s="12"/>
      <c r="G59" s="13" t="str">
        <f>IF(OR(H59="Current",H59="1–30 days",H59="31–60 days",H59="61–90 days",H59="91+ days"),IF(D59&gt;=Setup!$B$4,0,DATEDIF(D59,Setup!$B$4,"D")),"")</f>
        <v/>
      </c>
      <c r="H59" s="14" t="str">
        <f>IF(AND(A59="",B59="",C59="",D59="",E59="",F59=""),"",IF(OR(A59="",B59="",C59="",D59="",E59="",F59=""),"Incomplete",IF(COUNTIF($L$5:$L$1004,L59)&gt;1,"Check invoice #",IF(OR(COUNT(E59)=0,COUNT(F59)=0),"Check amounts",IF(OR(E59&lt;0,F59&lt;0,F59&gt;E59),"Check amounts",IF(OR(COUNT(C59)=0,COUNT(D59)=0),"Check dates",IF(D59&lt;C59,"Check dates",IF(ROUND(F59,2)=0,"Paid / zero balance",IF(Setup!$B$4="","Set aging date",IF(D59&gt;=Setup!$B$4,"Current",IF(DATEDIF(D59,Setup!$B$4,"D")&lt;=30,"1–30 days",IF(DATEDIF(D59,Setup!$B$4,"D")&lt;=60,"31–60 days",IF(DATEDIF(D59,Setup!$B$4,"D")&lt;=90,"61–90 days","91+ days")))))))))))))</f>
        <v/>
      </c>
      <c r="I59" s="5"/>
      <c r="J59" s="15">
        <f>IF(OR(H59="Current",H59="1–30 days",H59="31–60 days",H59="61–90 days",H59="91+ days"),F59,0)</f>
        <v>0</v>
      </c>
      <c r="K59">
        <f>IF(J59&gt;0,IF(COUNTIFS($M$5:$M59,M59,$J$5:$J59,"&gt;0")=1,1,0),0)</f>
        <v>0</v>
      </c>
      <c r="L59" t="str">
        <f>IF(A59="","","k"&amp;SUBSTITUTE(SUBSTITUTE(SUBSTITUTE(SUBSTITUTE(SUBSTITUTE(SUBSTITUTE(A59,"~","{t}"),"*","{s}"),"?","{q}"),"&lt;","{lt}"),"&gt;","{gt}"),"=","{eq}"))</f>
        <v/>
      </c>
      <c r="M59" t="str">
        <f>IF(B59="","","k"&amp;SUBSTITUTE(SUBSTITUTE(SUBSTITUTE(SUBSTITUTE(SUBSTITUTE(SUBSTITUTE(B59,"~","{t}"),"*","{s}"),"?","{q}"),"&lt;","{lt}"),"&gt;","{gt}"),"=","{eq}"))</f>
        <v/>
      </c>
    </row>
    <row r="60" spans="1:13" x14ac:dyDescent="0.25">
      <c r="A60" s="5"/>
      <c r="B60" s="5"/>
      <c r="C60" s="8"/>
      <c r="D60" s="8"/>
      <c r="E60" s="12"/>
      <c r="F60" s="12"/>
      <c r="G60" s="13" t="str">
        <f>IF(OR(H60="Current",H60="1–30 days",H60="31–60 days",H60="61–90 days",H60="91+ days"),IF(D60&gt;=Setup!$B$4,0,DATEDIF(D60,Setup!$B$4,"D")),"")</f>
        <v/>
      </c>
      <c r="H60" s="14" t="str">
        <f>IF(AND(A60="",B60="",C60="",D60="",E60="",F60=""),"",IF(OR(A60="",B60="",C60="",D60="",E60="",F60=""),"Incomplete",IF(COUNTIF($L$5:$L$1004,L60)&gt;1,"Check invoice #",IF(OR(COUNT(E60)=0,COUNT(F60)=0),"Check amounts",IF(OR(E60&lt;0,F60&lt;0,F60&gt;E60),"Check amounts",IF(OR(COUNT(C60)=0,COUNT(D60)=0),"Check dates",IF(D60&lt;C60,"Check dates",IF(ROUND(F60,2)=0,"Paid / zero balance",IF(Setup!$B$4="","Set aging date",IF(D60&gt;=Setup!$B$4,"Current",IF(DATEDIF(D60,Setup!$B$4,"D")&lt;=30,"1–30 days",IF(DATEDIF(D60,Setup!$B$4,"D")&lt;=60,"31–60 days",IF(DATEDIF(D60,Setup!$B$4,"D")&lt;=90,"61–90 days","91+ days")))))))))))))</f>
        <v/>
      </c>
      <c r="I60" s="5"/>
      <c r="J60" s="15">
        <f>IF(OR(H60="Current",H60="1–30 days",H60="31–60 days",H60="61–90 days",H60="91+ days"),F60,0)</f>
        <v>0</v>
      </c>
      <c r="K60">
        <f>IF(J60&gt;0,IF(COUNTIFS($M$5:$M60,M60,$J$5:$J60,"&gt;0")=1,1,0),0)</f>
        <v>0</v>
      </c>
      <c r="L60" t="str">
        <f>IF(A60="","","k"&amp;SUBSTITUTE(SUBSTITUTE(SUBSTITUTE(SUBSTITUTE(SUBSTITUTE(SUBSTITUTE(A60,"~","{t}"),"*","{s}"),"?","{q}"),"&lt;","{lt}"),"&gt;","{gt}"),"=","{eq}"))</f>
        <v/>
      </c>
      <c r="M60" t="str">
        <f>IF(B60="","","k"&amp;SUBSTITUTE(SUBSTITUTE(SUBSTITUTE(SUBSTITUTE(SUBSTITUTE(SUBSTITUTE(B60,"~","{t}"),"*","{s}"),"?","{q}"),"&lt;","{lt}"),"&gt;","{gt}"),"=","{eq}"))</f>
        <v/>
      </c>
    </row>
    <row r="61" spans="1:13" x14ac:dyDescent="0.25">
      <c r="A61" s="5"/>
      <c r="B61" s="5"/>
      <c r="C61" s="8"/>
      <c r="D61" s="8"/>
      <c r="E61" s="12"/>
      <c r="F61" s="12"/>
      <c r="G61" s="13" t="str">
        <f>IF(OR(H61="Current",H61="1–30 days",H61="31–60 days",H61="61–90 days",H61="91+ days"),IF(D61&gt;=Setup!$B$4,0,DATEDIF(D61,Setup!$B$4,"D")),"")</f>
        <v/>
      </c>
      <c r="H61" s="14" t="str">
        <f>IF(AND(A61="",B61="",C61="",D61="",E61="",F61=""),"",IF(OR(A61="",B61="",C61="",D61="",E61="",F61=""),"Incomplete",IF(COUNTIF($L$5:$L$1004,L61)&gt;1,"Check invoice #",IF(OR(COUNT(E61)=0,COUNT(F61)=0),"Check amounts",IF(OR(E61&lt;0,F61&lt;0,F61&gt;E61),"Check amounts",IF(OR(COUNT(C61)=0,COUNT(D61)=0),"Check dates",IF(D61&lt;C61,"Check dates",IF(ROUND(F61,2)=0,"Paid / zero balance",IF(Setup!$B$4="","Set aging date",IF(D61&gt;=Setup!$B$4,"Current",IF(DATEDIF(D61,Setup!$B$4,"D")&lt;=30,"1–30 days",IF(DATEDIF(D61,Setup!$B$4,"D")&lt;=60,"31–60 days",IF(DATEDIF(D61,Setup!$B$4,"D")&lt;=90,"61–90 days","91+ days")))))))))))))</f>
        <v/>
      </c>
      <c r="I61" s="5"/>
      <c r="J61" s="15">
        <f>IF(OR(H61="Current",H61="1–30 days",H61="31–60 days",H61="61–90 days",H61="91+ days"),F61,0)</f>
        <v>0</v>
      </c>
      <c r="K61">
        <f>IF(J61&gt;0,IF(COUNTIFS($M$5:$M61,M61,$J$5:$J61,"&gt;0")=1,1,0),0)</f>
        <v>0</v>
      </c>
      <c r="L61" t="str">
        <f>IF(A61="","","k"&amp;SUBSTITUTE(SUBSTITUTE(SUBSTITUTE(SUBSTITUTE(SUBSTITUTE(SUBSTITUTE(A61,"~","{t}"),"*","{s}"),"?","{q}"),"&lt;","{lt}"),"&gt;","{gt}"),"=","{eq}"))</f>
        <v/>
      </c>
      <c r="M61" t="str">
        <f>IF(B61="","","k"&amp;SUBSTITUTE(SUBSTITUTE(SUBSTITUTE(SUBSTITUTE(SUBSTITUTE(SUBSTITUTE(B61,"~","{t}"),"*","{s}"),"?","{q}"),"&lt;","{lt}"),"&gt;","{gt}"),"=","{eq}"))</f>
        <v/>
      </c>
    </row>
    <row r="62" spans="1:13" x14ac:dyDescent="0.25">
      <c r="A62" s="5"/>
      <c r="B62" s="5"/>
      <c r="C62" s="8"/>
      <c r="D62" s="8"/>
      <c r="E62" s="12"/>
      <c r="F62" s="12"/>
      <c r="G62" s="13" t="str">
        <f>IF(OR(H62="Current",H62="1–30 days",H62="31–60 days",H62="61–90 days",H62="91+ days"),IF(D62&gt;=Setup!$B$4,0,DATEDIF(D62,Setup!$B$4,"D")),"")</f>
        <v/>
      </c>
      <c r="H62" s="14" t="str">
        <f>IF(AND(A62="",B62="",C62="",D62="",E62="",F62=""),"",IF(OR(A62="",B62="",C62="",D62="",E62="",F62=""),"Incomplete",IF(COUNTIF($L$5:$L$1004,L62)&gt;1,"Check invoice #",IF(OR(COUNT(E62)=0,COUNT(F62)=0),"Check amounts",IF(OR(E62&lt;0,F62&lt;0,F62&gt;E62),"Check amounts",IF(OR(COUNT(C62)=0,COUNT(D62)=0),"Check dates",IF(D62&lt;C62,"Check dates",IF(ROUND(F62,2)=0,"Paid / zero balance",IF(Setup!$B$4="","Set aging date",IF(D62&gt;=Setup!$B$4,"Current",IF(DATEDIF(D62,Setup!$B$4,"D")&lt;=30,"1–30 days",IF(DATEDIF(D62,Setup!$B$4,"D")&lt;=60,"31–60 days",IF(DATEDIF(D62,Setup!$B$4,"D")&lt;=90,"61–90 days","91+ days")))))))))))))</f>
        <v/>
      </c>
      <c r="I62" s="5"/>
      <c r="J62" s="15">
        <f>IF(OR(H62="Current",H62="1–30 days",H62="31–60 days",H62="61–90 days",H62="91+ days"),F62,0)</f>
        <v>0</v>
      </c>
      <c r="K62">
        <f>IF(J62&gt;0,IF(COUNTIFS($M$5:$M62,M62,$J$5:$J62,"&gt;0")=1,1,0),0)</f>
        <v>0</v>
      </c>
      <c r="L62" t="str">
        <f>IF(A62="","","k"&amp;SUBSTITUTE(SUBSTITUTE(SUBSTITUTE(SUBSTITUTE(SUBSTITUTE(SUBSTITUTE(A62,"~","{t}"),"*","{s}"),"?","{q}"),"&lt;","{lt}"),"&gt;","{gt}"),"=","{eq}"))</f>
        <v/>
      </c>
      <c r="M62" t="str">
        <f>IF(B62="","","k"&amp;SUBSTITUTE(SUBSTITUTE(SUBSTITUTE(SUBSTITUTE(SUBSTITUTE(SUBSTITUTE(B62,"~","{t}"),"*","{s}"),"?","{q}"),"&lt;","{lt}"),"&gt;","{gt}"),"=","{eq}"))</f>
        <v/>
      </c>
    </row>
    <row r="63" spans="1:13" x14ac:dyDescent="0.25">
      <c r="A63" s="5"/>
      <c r="B63" s="5"/>
      <c r="C63" s="8"/>
      <c r="D63" s="8"/>
      <c r="E63" s="12"/>
      <c r="F63" s="12"/>
      <c r="G63" s="13" t="str">
        <f>IF(OR(H63="Current",H63="1–30 days",H63="31–60 days",H63="61–90 days",H63="91+ days"),IF(D63&gt;=Setup!$B$4,0,DATEDIF(D63,Setup!$B$4,"D")),"")</f>
        <v/>
      </c>
      <c r="H63" s="14" t="str">
        <f>IF(AND(A63="",B63="",C63="",D63="",E63="",F63=""),"",IF(OR(A63="",B63="",C63="",D63="",E63="",F63=""),"Incomplete",IF(COUNTIF($L$5:$L$1004,L63)&gt;1,"Check invoice #",IF(OR(COUNT(E63)=0,COUNT(F63)=0),"Check amounts",IF(OR(E63&lt;0,F63&lt;0,F63&gt;E63),"Check amounts",IF(OR(COUNT(C63)=0,COUNT(D63)=0),"Check dates",IF(D63&lt;C63,"Check dates",IF(ROUND(F63,2)=0,"Paid / zero balance",IF(Setup!$B$4="","Set aging date",IF(D63&gt;=Setup!$B$4,"Current",IF(DATEDIF(D63,Setup!$B$4,"D")&lt;=30,"1–30 days",IF(DATEDIF(D63,Setup!$B$4,"D")&lt;=60,"31–60 days",IF(DATEDIF(D63,Setup!$B$4,"D")&lt;=90,"61–90 days","91+ days")))))))))))))</f>
        <v/>
      </c>
      <c r="I63" s="5"/>
      <c r="J63" s="15">
        <f>IF(OR(H63="Current",H63="1–30 days",H63="31–60 days",H63="61–90 days",H63="91+ days"),F63,0)</f>
        <v>0</v>
      </c>
      <c r="K63">
        <f>IF(J63&gt;0,IF(COUNTIFS($M$5:$M63,M63,$J$5:$J63,"&gt;0")=1,1,0),0)</f>
        <v>0</v>
      </c>
      <c r="L63" t="str">
        <f>IF(A63="","","k"&amp;SUBSTITUTE(SUBSTITUTE(SUBSTITUTE(SUBSTITUTE(SUBSTITUTE(SUBSTITUTE(A63,"~","{t}"),"*","{s}"),"?","{q}"),"&lt;","{lt}"),"&gt;","{gt}"),"=","{eq}"))</f>
        <v/>
      </c>
      <c r="M63" t="str">
        <f>IF(B63="","","k"&amp;SUBSTITUTE(SUBSTITUTE(SUBSTITUTE(SUBSTITUTE(SUBSTITUTE(SUBSTITUTE(B63,"~","{t}"),"*","{s}"),"?","{q}"),"&lt;","{lt}"),"&gt;","{gt}"),"=","{eq}"))</f>
        <v/>
      </c>
    </row>
    <row r="64" spans="1:13" x14ac:dyDescent="0.25">
      <c r="A64" s="5"/>
      <c r="B64" s="5"/>
      <c r="C64" s="8"/>
      <c r="D64" s="8"/>
      <c r="E64" s="12"/>
      <c r="F64" s="12"/>
      <c r="G64" s="13" t="str">
        <f>IF(OR(H64="Current",H64="1–30 days",H64="31–60 days",H64="61–90 days",H64="91+ days"),IF(D64&gt;=Setup!$B$4,0,DATEDIF(D64,Setup!$B$4,"D")),"")</f>
        <v/>
      </c>
      <c r="H64" s="14" t="str">
        <f>IF(AND(A64="",B64="",C64="",D64="",E64="",F64=""),"",IF(OR(A64="",B64="",C64="",D64="",E64="",F64=""),"Incomplete",IF(COUNTIF($L$5:$L$1004,L64)&gt;1,"Check invoice #",IF(OR(COUNT(E64)=0,COUNT(F64)=0),"Check amounts",IF(OR(E64&lt;0,F64&lt;0,F64&gt;E64),"Check amounts",IF(OR(COUNT(C64)=0,COUNT(D64)=0),"Check dates",IF(D64&lt;C64,"Check dates",IF(ROUND(F64,2)=0,"Paid / zero balance",IF(Setup!$B$4="","Set aging date",IF(D64&gt;=Setup!$B$4,"Current",IF(DATEDIF(D64,Setup!$B$4,"D")&lt;=30,"1–30 days",IF(DATEDIF(D64,Setup!$B$4,"D")&lt;=60,"31–60 days",IF(DATEDIF(D64,Setup!$B$4,"D")&lt;=90,"61–90 days","91+ days")))))))))))))</f>
        <v/>
      </c>
      <c r="I64" s="5"/>
      <c r="J64" s="15">
        <f>IF(OR(H64="Current",H64="1–30 days",H64="31–60 days",H64="61–90 days",H64="91+ days"),F64,0)</f>
        <v>0</v>
      </c>
      <c r="K64">
        <f>IF(J64&gt;0,IF(COUNTIFS($M$5:$M64,M64,$J$5:$J64,"&gt;0")=1,1,0),0)</f>
        <v>0</v>
      </c>
      <c r="L64" t="str">
        <f>IF(A64="","","k"&amp;SUBSTITUTE(SUBSTITUTE(SUBSTITUTE(SUBSTITUTE(SUBSTITUTE(SUBSTITUTE(A64,"~","{t}"),"*","{s}"),"?","{q}"),"&lt;","{lt}"),"&gt;","{gt}"),"=","{eq}"))</f>
        <v/>
      </c>
      <c r="M64" t="str">
        <f>IF(B64="","","k"&amp;SUBSTITUTE(SUBSTITUTE(SUBSTITUTE(SUBSTITUTE(SUBSTITUTE(SUBSTITUTE(B64,"~","{t}"),"*","{s}"),"?","{q}"),"&lt;","{lt}"),"&gt;","{gt}"),"=","{eq}"))</f>
        <v/>
      </c>
    </row>
    <row r="65" spans="1:13" x14ac:dyDescent="0.25">
      <c r="A65" s="5"/>
      <c r="B65" s="5"/>
      <c r="C65" s="8"/>
      <c r="D65" s="8"/>
      <c r="E65" s="12"/>
      <c r="F65" s="12"/>
      <c r="G65" s="13" t="str">
        <f>IF(OR(H65="Current",H65="1–30 days",H65="31–60 days",H65="61–90 days",H65="91+ days"),IF(D65&gt;=Setup!$B$4,0,DATEDIF(D65,Setup!$B$4,"D")),"")</f>
        <v/>
      </c>
      <c r="H65" s="14" t="str">
        <f>IF(AND(A65="",B65="",C65="",D65="",E65="",F65=""),"",IF(OR(A65="",B65="",C65="",D65="",E65="",F65=""),"Incomplete",IF(COUNTIF($L$5:$L$1004,L65)&gt;1,"Check invoice #",IF(OR(COUNT(E65)=0,COUNT(F65)=0),"Check amounts",IF(OR(E65&lt;0,F65&lt;0,F65&gt;E65),"Check amounts",IF(OR(COUNT(C65)=0,COUNT(D65)=0),"Check dates",IF(D65&lt;C65,"Check dates",IF(ROUND(F65,2)=0,"Paid / zero balance",IF(Setup!$B$4="","Set aging date",IF(D65&gt;=Setup!$B$4,"Current",IF(DATEDIF(D65,Setup!$B$4,"D")&lt;=30,"1–30 days",IF(DATEDIF(D65,Setup!$B$4,"D")&lt;=60,"31–60 days",IF(DATEDIF(D65,Setup!$B$4,"D")&lt;=90,"61–90 days","91+ days")))))))))))))</f>
        <v/>
      </c>
      <c r="I65" s="5"/>
      <c r="J65" s="15">
        <f>IF(OR(H65="Current",H65="1–30 days",H65="31–60 days",H65="61–90 days",H65="91+ days"),F65,0)</f>
        <v>0</v>
      </c>
      <c r="K65">
        <f>IF(J65&gt;0,IF(COUNTIFS($M$5:$M65,M65,$J$5:$J65,"&gt;0")=1,1,0),0)</f>
        <v>0</v>
      </c>
      <c r="L65" t="str">
        <f>IF(A65="","","k"&amp;SUBSTITUTE(SUBSTITUTE(SUBSTITUTE(SUBSTITUTE(SUBSTITUTE(SUBSTITUTE(A65,"~","{t}"),"*","{s}"),"?","{q}"),"&lt;","{lt}"),"&gt;","{gt}"),"=","{eq}"))</f>
        <v/>
      </c>
      <c r="M65" t="str">
        <f>IF(B65="","","k"&amp;SUBSTITUTE(SUBSTITUTE(SUBSTITUTE(SUBSTITUTE(SUBSTITUTE(SUBSTITUTE(B65,"~","{t}"),"*","{s}"),"?","{q}"),"&lt;","{lt}"),"&gt;","{gt}"),"=","{eq}"))</f>
        <v/>
      </c>
    </row>
    <row r="66" spans="1:13" x14ac:dyDescent="0.25">
      <c r="A66" s="5"/>
      <c r="B66" s="5"/>
      <c r="C66" s="8"/>
      <c r="D66" s="8"/>
      <c r="E66" s="12"/>
      <c r="F66" s="12"/>
      <c r="G66" s="13" t="str">
        <f>IF(OR(H66="Current",H66="1–30 days",H66="31–60 days",H66="61–90 days",H66="91+ days"),IF(D66&gt;=Setup!$B$4,0,DATEDIF(D66,Setup!$B$4,"D")),"")</f>
        <v/>
      </c>
      <c r="H66" s="14" t="str">
        <f>IF(AND(A66="",B66="",C66="",D66="",E66="",F66=""),"",IF(OR(A66="",B66="",C66="",D66="",E66="",F66=""),"Incomplete",IF(COUNTIF($L$5:$L$1004,L66)&gt;1,"Check invoice #",IF(OR(COUNT(E66)=0,COUNT(F66)=0),"Check amounts",IF(OR(E66&lt;0,F66&lt;0,F66&gt;E66),"Check amounts",IF(OR(COUNT(C66)=0,COUNT(D66)=0),"Check dates",IF(D66&lt;C66,"Check dates",IF(ROUND(F66,2)=0,"Paid / zero balance",IF(Setup!$B$4="","Set aging date",IF(D66&gt;=Setup!$B$4,"Current",IF(DATEDIF(D66,Setup!$B$4,"D")&lt;=30,"1–30 days",IF(DATEDIF(D66,Setup!$B$4,"D")&lt;=60,"31–60 days",IF(DATEDIF(D66,Setup!$B$4,"D")&lt;=90,"61–90 days","91+ days")))))))))))))</f>
        <v/>
      </c>
      <c r="I66" s="5"/>
      <c r="J66" s="15">
        <f>IF(OR(H66="Current",H66="1–30 days",H66="31–60 days",H66="61–90 days",H66="91+ days"),F66,0)</f>
        <v>0</v>
      </c>
      <c r="K66">
        <f>IF(J66&gt;0,IF(COUNTIFS($M$5:$M66,M66,$J$5:$J66,"&gt;0")=1,1,0),0)</f>
        <v>0</v>
      </c>
      <c r="L66" t="str">
        <f>IF(A66="","","k"&amp;SUBSTITUTE(SUBSTITUTE(SUBSTITUTE(SUBSTITUTE(SUBSTITUTE(SUBSTITUTE(A66,"~","{t}"),"*","{s}"),"?","{q}"),"&lt;","{lt}"),"&gt;","{gt}"),"=","{eq}"))</f>
        <v/>
      </c>
      <c r="M66" t="str">
        <f>IF(B66="","","k"&amp;SUBSTITUTE(SUBSTITUTE(SUBSTITUTE(SUBSTITUTE(SUBSTITUTE(SUBSTITUTE(B66,"~","{t}"),"*","{s}"),"?","{q}"),"&lt;","{lt}"),"&gt;","{gt}"),"=","{eq}"))</f>
        <v/>
      </c>
    </row>
    <row r="67" spans="1:13" x14ac:dyDescent="0.25">
      <c r="A67" s="5"/>
      <c r="B67" s="5"/>
      <c r="C67" s="8"/>
      <c r="D67" s="8"/>
      <c r="E67" s="12"/>
      <c r="F67" s="12"/>
      <c r="G67" s="13" t="str">
        <f>IF(OR(H67="Current",H67="1–30 days",H67="31–60 days",H67="61–90 days",H67="91+ days"),IF(D67&gt;=Setup!$B$4,0,DATEDIF(D67,Setup!$B$4,"D")),"")</f>
        <v/>
      </c>
      <c r="H67" s="14" t="str">
        <f>IF(AND(A67="",B67="",C67="",D67="",E67="",F67=""),"",IF(OR(A67="",B67="",C67="",D67="",E67="",F67=""),"Incomplete",IF(COUNTIF($L$5:$L$1004,L67)&gt;1,"Check invoice #",IF(OR(COUNT(E67)=0,COUNT(F67)=0),"Check amounts",IF(OR(E67&lt;0,F67&lt;0,F67&gt;E67),"Check amounts",IF(OR(COUNT(C67)=0,COUNT(D67)=0),"Check dates",IF(D67&lt;C67,"Check dates",IF(ROUND(F67,2)=0,"Paid / zero balance",IF(Setup!$B$4="","Set aging date",IF(D67&gt;=Setup!$B$4,"Current",IF(DATEDIF(D67,Setup!$B$4,"D")&lt;=30,"1–30 days",IF(DATEDIF(D67,Setup!$B$4,"D")&lt;=60,"31–60 days",IF(DATEDIF(D67,Setup!$B$4,"D")&lt;=90,"61–90 days","91+ days")))))))))))))</f>
        <v/>
      </c>
      <c r="I67" s="5"/>
      <c r="J67" s="15">
        <f>IF(OR(H67="Current",H67="1–30 days",H67="31–60 days",H67="61–90 days",H67="91+ days"),F67,0)</f>
        <v>0</v>
      </c>
      <c r="K67">
        <f>IF(J67&gt;0,IF(COUNTIFS($M$5:$M67,M67,$J$5:$J67,"&gt;0")=1,1,0),0)</f>
        <v>0</v>
      </c>
      <c r="L67" t="str">
        <f>IF(A67="","","k"&amp;SUBSTITUTE(SUBSTITUTE(SUBSTITUTE(SUBSTITUTE(SUBSTITUTE(SUBSTITUTE(A67,"~","{t}"),"*","{s}"),"?","{q}"),"&lt;","{lt}"),"&gt;","{gt}"),"=","{eq}"))</f>
        <v/>
      </c>
      <c r="M67" t="str">
        <f>IF(B67="","","k"&amp;SUBSTITUTE(SUBSTITUTE(SUBSTITUTE(SUBSTITUTE(SUBSTITUTE(SUBSTITUTE(B67,"~","{t}"),"*","{s}"),"?","{q}"),"&lt;","{lt}"),"&gt;","{gt}"),"=","{eq}"))</f>
        <v/>
      </c>
    </row>
    <row r="68" spans="1:13" x14ac:dyDescent="0.25">
      <c r="A68" s="5"/>
      <c r="B68" s="5"/>
      <c r="C68" s="8"/>
      <c r="D68" s="8"/>
      <c r="E68" s="12"/>
      <c r="F68" s="12"/>
      <c r="G68" s="13" t="str">
        <f>IF(OR(H68="Current",H68="1–30 days",H68="31–60 days",H68="61–90 days",H68="91+ days"),IF(D68&gt;=Setup!$B$4,0,DATEDIF(D68,Setup!$B$4,"D")),"")</f>
        <v/>
      </c>
      <c r="H68" s="14" t="str">
        <f>IF(AND(A68="",B68="",C68="",D68="",E68="",F68=""),"",IF(OR(A68="",B68="",C68="",D68="",E68="",F68=""),"Incomplete",IF(COUNTIF($L$5:$L$1004,L68)&gt;1,"Check invoice #",IF(OR(COUNT(E68)=0,COUNT(F68)=0),"Check amounts",IF(OR(E68&lt;0,F68&lt;0,F68&gt;E68),"Check amounts",IF(OR(COUNT(C68)=0,COUNT(D68)=0),"Check dates",IF(D68&lt;C68,"Check dates",IF(ROUND(F68,2)=0,"Paid / zero balance",IF(Setup!$B$4="","Set aging date",IF(D68&gt;=Setup!$B$4,"Current",IF(DATEDIF(D68,Setup!$B$4,"D")&lt;=30,"1–30 days",IF(DATEDIF(D68,Setup!$B$4,"D")&lt;=60,"31–60 days",IF(DATEDIF(D68,Setup!$B$4,"D")&lt;=90,"61–90 days","91+ days")))))))))))))</f>
        <v/>
      </c>
      <c r="I68" s="5"/>
      <c r="J68" s="15">
        <f>IF(OR(H68="Current",H68="1–30 days",H68="31–60 days",H68="61–90 days",H68="91+ days"),F68,0)</f>
        <v>0</v>
      </c>
      <c r="K68">
        <f>IF(J68&gt;0,IF(COUNTIFS($M$5:$M68,M68,$J$5:$J68,"&gt;0")=1,1,0),0)</f>
        <v>0</v>
      </c>
      <c r="L68" t="str">
        <f>IF(A68="","","k"&amp;SUBSTITUTE(SUBSTITUTE(SUBSTITUTE(SUBSTITUTE(SUBSTITUTE(SUBSTITUTE(A68,"~","{t}"),"*","{s}"),"?","{q}"),"&lt;","{lt}"),"&gt;","{gt}"),"=","{eq}"))</f>
        <v/>
      </c>
      <c r="M68" t="str">
        <f>IF(B68="","","k"&amp;SUBSTITUTE(SUBSTITUTE(SUBSTITUTE(SUBSTITUTE(SUBSTITUTE(SUBSTITUTE(B68,"~","{t}"),"*","{s}"),"?","{q}"),"&lt;","{lt}"),"&gt;","{gt}"),"=","{eq}"))</f>
        <v/>
      </c>
    </row>
    <row r="69" spans="1:13" x14ac:dyDescent="0.25">
      <c r="A69" s="5"/>
      <c r="B69" s="5"/>
      <c r="C69" s="8"/>
      <c r="D69" s="8"/>
      <c r="E69" s="12"/>
      <c r="F69" s="12"/>
      <c r="G69" s="13" t="str">
        <f>IF(OR(H69="Current",H69="1–30 days",H69="31–60 days",H69="61–90 days",H69="91+ days"),IF(D69&gt;=Setup!$B$4,0,DATEDIF(D69,Setup!$B$4,"D")),"")</f>
        <v/>
      </c>
      <c r="H69" s="14" t="str">
        <f>IF(AND(A69="",B69="",C69="",D69="",E69="",F69=""),"",IF(OR(A69="",B69="",C69="",D69="",E69="",F69=""),"Incomplete",IF(COUNTIF($L$5:$L$1004,L69)&gt;1,"Check invoice #",IF(OR(COUNT(E69)=0,COUNT(F69)=0),"Check amounts",IF(OR(E69&lt;0,F69&lt;0,F69&gt;E69),"Check amounts",IF(OR(COUNT(C69)=0,COUNT(D69)=0),"Check dates",IF(D69&lt;C69,"Check dates",IF(ROUND(F69,2)=0,"Paid / zero balance",IF(Setup!$B$4="","Set aging date",IF(D69&gt;=Setup!$B$4,"Current",IF(DATEDIF(D69,Setup!$B$4,"D")&lt;=30,"1–30 days",IF(DATEDIF(D69,Setup!$B$4,"D")&lt;=60,"31–60 days",IF(DATEDIF(D69,Setup!$B$4,"D")&lt;=90,"61–90 days","91+ days")))))))))))))</f>
        <v/>
      </c>
      <c r="I69" s="5"/>
      <c r="J69" s="15">
        <f>IF(OR(H69="Current",H69="1–30 days",H69="31–60 days",H69="61–90 days",H69="91+ days"),F69,0)</f>
        <v>0</v>
      </c>
      <c r="K69">
        <f>IF(J69&gt;0,IF(COUNTIFS($M$5:$M69,M69,$J$5:$J69,"&gt;0")=1,1,0),0)</f>
        <v>0</v>
      </c>
      <c r="L69" t="str">
        <f>IF(A69="","","k"&amp;SUBSTITUTE(SUBSTITUTE(SUBSTITUTE(SUBSTITUTE(SUBSTITUTE(SUBSTITUTE(A69,"~","{t}"),"*","{s}"),"?","{q}"),"&lt;","{lt}"),"&gt;","{gt}"),"=","{eq}"))</f>
        <v/>
      </c>
      <c r="M69" t="str">
        <f>IF(B69="","","k"&amp;SUBSTITUTE(SUBSTITUTE(SUBSTITUTE(SUBSTITUTE(SUBSTITUTE(SUBSTITUTE(B69,"~","{t}"),"*","{s}"),"?","{q}"),"&lt;","{lt}"),"&gt;","{gt}"),"=","{eq}"))</f>
        <v/>
      </c>
    </row>
    <row r="70" spans="1:13" x14ac:dyDescent="0.25">
      <c r="A70" s="5"/>
      <c r="B70" s="5"/>
      <c r="C70" s="8"/>
      <c r="D70" s="8"/>
      <c r="E70" s="12"/>
      <c r="F70" s="12"/>
      <c r="G70" s="13" t="str">
        <f>IF(OR(H70="Current",H70="1–30 days",H70="31–60 days",H70="61–90 days",H70="91+ days"),IF(D70&gt;=Setup!$B$4,0,DATEDIF(D70,Setup!$B$4,"D")),"")</f>
        <v/>
      </c>
      <c r="H70" s="14" t="str">
        <f>IF(AND(A70="",B70="",C70="",D70="",E70="",F70=""),"",IF(OR(A70="",B70="",C70="",D70="",E70="",F70=""),"Incomplete",IF(COUNTIF($L$5:$L$1004,L70)&gt;1,"Check invoice #",IF(OR(COUNT(E70)=0,COUNT(F70)=0),"Check amounts",IF(OR(E70&lt;0,F70&lt;0,F70&gt;E70),"Check amounts",IF(OR(COUNT(C70)=0,COUNT(D70)=0),"Check dates",IF(D70&lt;C70,"Check dates",IF(ROUND(F70,2)=0,"Paid / zero balance",IF(Setup!$B$4="","Set aging date",IF(D70&gt;=Setup!$B$4,"Current",IF(DATEDIF(D70,Setup!$B$4,"D")&lt;=30,"1–30 days",IF(DATEDIF(D70,Setup!$B$4,"D")&lt;=60,"31–60 days",IF(DATEDIF(D70,Setup!$B$4,"D")&lt;=90,"61–90 days","91+ days")))))))))))))</f>
        <v/>
      </c>
      <c r="I70" s="5"/>
      <c r="J70" s="15">
        <f>IF(OR(H70="Current",H70="1–30 days",H70="31–60 days",H70="61–90 days",H70="91+ days"),F70,0)</f>
        <v>0</v>
      </c>
      <c r="K70">
        <f>IF(J70&gt;0,IF(COUNTIFS($M$5:$M70,M70,$J$5:$J70,"&gt;0")=1,1,0),0)</f>
        <v>0</v>
      </c>
      <c r="L70" t="str">
        <f>IF(A70="","","k"&amp;SUBSTITUTE(SUBSTITUTE(SUBSTITUTE(SUBSTITUTE(SUBSTITUTE(SUBSTITUTE(A70,"~","{t}"),"*","{s}"),"?","{q}"),"&lt;","{lt}"),"&gt;","{gt}"),"=","{eq}"))</f>
        <v/>
      </c>
      <c r="M70" t="str">
        <f>IF(B70="","","k"&amp;SUBSTITUTE(SUBSTITUTE(SUBSTITUTE(SUBSTITUTE(SUBSTITUTE(SUBSTITUTE(B70,"~","{t}"),"*","{s}"),"?","{q}"),"&lt;","{lt}"),"&gt;","{gt}"),"=","{eq}"))</f>
        <v/>
      </c>
    </row>
    <row r="71" spans="1:13" x14ac:dyDescent="0.25">
      <c r="A71" s="5"/>
      <c r="B71" s="5"/>
      <c r="C71" s="8"/>
      <c r="D71" s="8"/>
      <c r="E71" s="12"/>
      <c r="F71" s="12"/>
      <c r="G71" s="13" t="str">
        <f>IF(OR(H71="Current",H71="1–30 days",H71="31–60 days",H71="61–90 days",H71="91+ days"),IF(D71&gt;=Setup!$B$4,0,DATEDIF(D71,Setup!$B$4,"D")),"")</f>
        <v/>
      </c>
      <c r="H71" s="14" t="str">
        <f>IF(AND(A71="",B71="",C71="",D71="",E71="",F71=""),"",IF(OR(A71="",B71="",C71="",D71="",E71="",F71=""),"Incomplete",IF(COUNTIF($L$5:$L$1004,L71)&gt;1,"Check invoice #",IF(OR(COUNT(E71)=0,COUNT(F71)=0),"Check amounts",IF(OR(E71&lt;0,F71&lt;0,F71&gt;E71),"Check amounts",IF(OR(COUNT(C71)=0,COUNT(D71)=0),"Check dates",IF(D71&lt;C71,"Check dates",IF(ROUND(F71,2)=0,"Paid / zero balance",IF(Setup!$B$4="","Set aging date",IF(D71&gt;=Setup!$B$4,"Current",IF(DATEDIF(D71,Setup!$B$4,"D")&lt;=30,"1–30 days",IF(DATEDIF(D71,Setup!$B$4,"D")&lt;=60,"31–60 days",IF(DATEDIF(D71,Setup!$B$4,"D")&lt;=90,"61–90 days","91+ days")))))))))))))</f>
        <v/>
      </c>
      <c r="I71" s="5"/>
      <c r="J71" s="15">
        <f>IF(OR(H71="Current",H71="1–30 days",H71="31–60 days",H71="61–90 days",H71="91+ days"),F71,0)</f>
        <v>0</v>
      </c>
      <c r="K71">
        <f>IF(J71&gt;0,IF(COUNTIFS($M$5:$M71,M71,$J$5:$J71,"&gt;0")=1,1,0),0)</f>
        <v>0</v>
      </c>
      <c r="L71" t="str">
        <f>IF(A71="","","k"&amp;SUBSTITUTE(SUBSTITUTE(SUBSTITUTE(SUBSTITUTE(SUBSTITUTE(SUBSTITUTE(A71,"~","{t}"),"*","{s}"),"?","{q}"),"&lt;","{lt}"),"&gt;","{gt}"),"=","{eq}"))</f>
        <v/>
      </c>
      <c r="M71" t="str">
        <f>IF(B71="","","k"&amp;SUBSTITUTE(SUBSTITUTE(SUBSTITUTE(SUBSTITUTE(SUBSTITUTE(SUBSTITUTE(B71,"~","{t}"),"*","{s}"),"?","{q}"),"&lt;","{lt}"),"&gt;","{gt}"),"=","{eq}"))</f>
        <v/>
      </c>
    </row>
    <row r="72" spans="1:13" x14ac:dyDescent="0.25">
      <c r="A72" s="5"/>
      <c r="B72" s="5"/>
      <c r="C72" s="8"/>
      <c r="D72" s="8"/>
      <c r="E72" s="12"/>
      <c r="F72" s="12"/>
      <c r="G72" s="13" t="str">
        <f>IF(OR(H72="Current",H72="1–30 days",H72="31–60 days",H72="61–90 days",H72="91+ days"),IF(D72&gt;=Setup!$B$4,0,DATEDIF(D72,Setup!$B$4,"D")),"")</f>
        <v/>
      </c>
      <c r="H72" s="14" t="str">
        <f>IF(AND(A72="",B72="",C72="",D72="",E72="",F72=""),"",IF(OR(A72="",B72="",C72="",D72="",E72="",F72=""),"Incomplete",IF(COUNTIF($L$5:$L$1004,L72)&gt;1,"Check invoice #",IF(OR(COUNT(E72)=0,COUNT(F72)=0),"Check amounts",IF(OR(E72&lt;0,F72&lt;0,F72&gt;E72),"Check amounts",IF(OR(COUNT(C72)=0,COUNT(D72)=0),"Check dates",IF(D72&lt;C72,"Check dates",IF(ROUND(F72,2)=0,"Paid / zero balance",IF(Setup!$B$4="","Set aging date",IF(D72&gt;=Setup!$B$4,"Current",IF(DATEDIF(D72,Setup!$B$4,"D")&lt;=30,"1–30 days",IF(DATEDIF(D72,Setup!$B$4,"D")&lt;=60,"31–60 days",IF(DATEDIF(D72,Setup!$B$4,"D")&lt;=90,"61–90 days","91+ days")))))))))))))</f>
        <v/>
      </c>
      <c r="I72" s="5"/>
      <c r="J72" s="15">
        <f>IF(OR(H72="Current",H72="1–30 days",H72="31–60 days",H72="61–90 days",H72="91+ days"),F72,0)</f>
        <v>0</v>
      </c>
      <c r="K72">
        <f>IF(J72&gt;0,IF(COUNTIFS($M$5:$M72,M72,$J$5:$J72,"&gt;0")=1,1,0),0)</f>
        <v>0</v>
      </c>
      <c r="L72" t="str">
        <f>IF(A72="","","k"&amp;SUBSTITUTE(SUBSTITUTE(SUBSTITUTE(SUBSTITUTE(SUBSTITUTE(SUBSTITUTE(A72,"~","{t}"),"*","{s}"),"?","{q}"),"&lt;","{lt}"),"&gt;","{gt}"),"=","{eq}"))</f>
        <v/>
      </c>
      <c r="M72" t="str">
        <f>IF(B72="","","k"&amp;SUBSTITUTE(SUBSTITUTE(SUBSTITUTE(SUBSTITUTE(SUBSTITUTE(SUBSTITUTE(B72,"~","{t}"),"*","{s}"),"?","{q}"),"&lt;","{lt}"),"&gt;","{gt}"),"=","{eq}"))</f>
        <v/>
      </c>
    </row>
    <row r="73" spans="1:13" x14ac:dyDescent="0.25">
      <c r="A73" s="5"/>
      <c r="B73" s="5"/>
      <c r="C73" s="8"/>
      <c r="D73" s="8"/>
      <c r="E73" s="12"/>
      <c r="F73" s="12"/>
      <c r="G73" s="13" t="str">
        <f>IF(OR(H73="Current",H73="1–30 days",H73="31–60 days",H73="61–90 days",H73="91+ days"),IF(D73&gt;=Setup!$B$4,0,DATEDIF(D73,Setup!$B$4,"D")),"")</f>
        <v/>
      </c>
      <c r="H73" s="14" t="str">
        <f>IF(AND(A73="",B73="",C73="",D73="",E73="",F73=""),"",IF(OR(A73="",B73="",C73="",D73="",E73="",F73=""),"Incomplete",IF(COUNTIF($L$5:$L$1004,L73)&gt;1,"Check invoice #",IF(OR(COUNT(E73)=0,COUNT(F73)=0),"Check amounts",IF(OR(E73&lt;0,F73&lt;0,F73&gt;E73),"Check amounts",IF(OR(COUNT(C73)=0,COUNT(D73)=0),"Check dates",IF(D73&lt;C73,"Check dates",IF(ROUND(F73,2)=0,"Paid / zero balance",IF(Setup!$B$4="","Set aging date",IF(D73&gt;=Setup!$B$4,"Current",IF(DATEDIF(D73,Setup!$B$4,"D")&lt;=30,"1–30 days",IF(DATEDIF(D73,Setup!$B$4,"D")&lt;=60,"31–60 days",IF(DATEDIF(D73,Setup!$B$4,"D")&lt;=90,"61–90 days","91+ days")))))))))))))</f>
        <v/>
      </c>
      <c r="I73" s="5"/>
      <c r="J73" s="15">
        <f>IF(OR(H73="Current",H73="1–30 days",H73="31–60 days",H73="61–90 days",H73="91+ days"),F73,0)</f>
        <v>0</v>
      </c>
      <c r="K73">
        <f>IF(J73&gt;0,IF(COUNTIFS($M$5:$M73,M73,$J$5:$J73,"&gt;0")=1,1,0),0)</f>
        <v>0</v>
      </c>
      <c r="L73" t="str">
        <f>IF(A73="","","k"&amp;SUBSTITUTE(SUBSTITUTE(SUBSTITUTE(SUBSTITUTE(SUBSTITUTE(SUBSTITUTE(A73,"~","{t}"),"*","{s}"),"?","{q}"),"&lt;","{lt}"),"&gt;","{gt}"),"=","{eq}"))</f>
        <v/>
      </c>
      <c r="M73" t="str">
        <f>IF(B73="","","k"&amp;SUBSTITUTE(SUBSTITUTE(SUBSTITUTE(SUBSTITUTE(SUBSTITUTE(SUBSTITUTE(B73,"~","{t}"),"*","{s}"),"?","{q}"),"&lt;","{lt}"),"&gt;","{gt}"),"=","{eq}"))</f>
        <v/>
      </c>
    </row>
    <row r="74" spans="1:13" x14ac:dyDescent="0.25">
      <c r="A74" s="5"/>
      <c r="B74" s="5"/>
      <c r="C74" s="8"/>
      <c r="D74" s="8"/>
      <c r="E74" s="12"/>
      <c r="F74" s="12"/>
      <c r="G74" s="13" t="str">
        <f>IF(OR(H74="Current",H74="1–30 days",H74="31–60 days",H74="61–90 days",H74="91+ days"),IF(D74&gt;=Setup!$B$4,0,DATEDIF(D74,Setup!$B$4,"D")),"")</f>
        <v/>
      </c>
      <c r="H74" s="14" t="str">
        <f>IF(AND(A74="",B74="",C74="",D74="",E74="",F74=""),"",IF(OR(A74="",B74="",C74="",D74="",E74="",F74=""),"Incomplete",IF(COUNTIF($L$5:$L$1004,L74)&gt;1,"Check invoice #",IF(OR(COUNT(E74)=0,COUNT(F74)=0),"Check amounts",IF(OR(E74&lt;0,F74&lt;0,F74&gt;E74),"Check amounts",IF(OR(COUNT(C74)=0,COUNT(D74)=0),"Check dates",IF(D74&lt;C74,"Check dates",IF(ROUND(F74,2)=0,"Paid / zero balance",IF(Setup!$B$4="","Set aging date",IF(D74&gt;=Setup!$B$4,"Current",IF(DATEDIF(D74,Setup!$B$4,"D")&lt;=30,"1–30 days",IF(DATEDIF(D74,Setup!$B$4,"D")&lt;=60,"31–60 days",IF(DATEDIF(D74,Setup!$B$4,"D")&lt;=90,"61–90 days","91+ days")))))))))))))</f>
        <v/>
      </c>
      <c r="I74" s="5"/>
      <c r="J74" s="15">
        <f>IF(OR(H74="Current",H74="1–30 days",H74="31–60 days",H74="61–90 days",H74="91+ days"),F74,0)</f>
        <v>0</v>
      </c>
      <c r="K74">
        <f>IF(J74&gt;0,IF(COUNTIFS($M$5:$M74,M74,$J$5:$J74,"&gt;0")=1,1,0),0)</f>
        <v>0</v>
      </c>
      <c r="L74" t="str">
        <f>IF(A74="","","k"&amp;SUBSTITUTE(SUBSTITUTE(SUBSTITUTE(SUBSTITUTE(SUBSTITUTE(SUBSTITUTE(A74,"~","{t}"),"*","{s}"),"?","{q}"),"&lt;","{lt}"),"&gt;","{gt}"),"=","{eq}"))</f>
        <v/>
      </c>
      <c r="M74" t="str">
        <f>IF(B74="","","k"&amp;SUBSTITUTE(SUBSTITUTE(SUBSTITUTE(SUBSTITUTE(SUBSTITUTE(SUBSTITUTE(B74,"~","{t}"),"*","{s}"),"?","{q}"),"&lt;","{lt}"),"&gt;","{gt}"),"=","{eq}"))</f>
        <v/>
      </c>
    </row>
    <row r="75" spans="1:13" x14ac:dyDescent="0.25">
      <c r="A75" s="5"/>
      <c r="B75" s="5"/>
      <c r="C75" s="8"/>
      <c r="D75" s="8"/>
      <c r="E75" s="12"/>
      <c r="F75" s="12"/>
      <c r="G75" s="13" t="str">
        <f>IF(OR(H75="Current",H75="1–30 days",H75="31–60 days",H75="61–90 days",H75="91+ days"),IF(D75&gt;=Setup!$B$4,0,DATEDIF(D75,Setup!$B$4,"D")),"")</f>
        <v/>
      </c>
      <c r="H75" s="14" t="str">
        <f>IF(AND(A75="",B75="",C75="",D75="",E75="",F75=""),"",IF(OR(A75="",B75="",C75="",D75="",E75="",F75=""),"Incomplete",IF(COUNTIF($L$5:$L$1004,L75)&gt;1,"Check invoice #",IF(OR(COUNT(E75)=0,COUNT(F75)=0),"Check amounts",IF(OR(E75&lt;0,F75&lt;0,F75&gt;E75),"Check amounts",IF(OR(COUNT(C75)=0,COUNT(D75)=0),"Check dates",IF(D75&lt;C75,"Check dates",IF(ROUND(F75,2)=0,"Paid / zero balance",IF(Setup!$B$4="","Set aging date",IF(D75&gt;=Setup!$B$4,"Current",IF(DATEDIF(D75,Setup!$B$4,"D")&lt;=30,"1–30 days",IF(DATEDIF(D75,Setup!$B$4,"D")&lt;=60,"31–60 days",IF(DATEDIF(D75,Setup!$B$4,"D")&lt;=90,"61–90 days","91+ days")))))))))))))</f>
        <v/>
      </c>
      <c r="I75" s="5"/>
      <c r="J75" s="15">
        <f>IF(OR(H75="Current",H75="1–30 days",H75="31–60 days",H75="61–90 days",H75="91+ days"),F75,0)</f>
        <v>0</v>
      </c>
      <c r="K75">
        <f>IF(J75&gt;0,IF(COUNTIFS($M$5:$M75,M75,$J$5:$J75,"&gt;0")=1,1,0),0)</f>
        <v>0</v>
      </c>
      <c r="L75" t="str">
        <f>IF(A75="","","k"&amp;SUBSTITUTE(SUBSTITUTE(SUBSTITUTE(SUBSTITUTE(SUBSTITUTE(SUBSTITUTE(A75,"~","{t}"),"*","{s}"),"?","{q}"),"&lt;","{lt}"),"&gt;","{gt}"),"=","{eq}"))</f>
        <v/>
      </c>
      <c r="M75" t="str">
        <f>IF(B75="","","k"&amp;SUBSTITUTE(SUBSTITUTE(SUBSTITUTE(SUBSTITUTE(SUBSTITUTE(SUBSTITUTE(B75,"~","{t}"),"*","{s}"),"?","{q}"),"&lt;","{lt}"),"&gt;","{gt}"),"=","{eq}"))</f>
        <v/>
      </c>
    </row>
    <row r="76" spans="1:13" x14ac:dyDescent="0.25">
      <c r="A76" s="5"/>
      <c r="B76" s="5"/>
      <c r="C76" s="8"/>
      <c r="D76" s="8"/>
      <c r="E76" s="12"/>
      <c r="F76" s="12"/>
      <c r="G76" s="13" t="str">
        <f>IF(OR(H76="Current",H76="1–30 days",H76="31–60 days",H76="61–90 days",H76="91+ days"),IF(D76&gt;=Setup!$B$4,0,DATEDIF(D76,Setup!$B$4,"D")),"")</f>
        <v/>
      </c>
      <c r="H76" s="14" t="str">
        <f>IF(AND(A76="",B76="",C76="",D76="",E76="",F76=""),"",IF(OR(A76="",B76="",C76="",D76="",E76="",F76=""),"Incomplete",IF(COUNTIF($L$5:$L$1004,L76)&gt;1,"Check invoice #",IF(OR(COUNT(E76)=0,COUNT(F76)=0),"Check amounts",IF(OR(E76&lt;0,F76&lt;0,F76&gt;E76),"Check amounts",IF(OR(COUNT(C76)=0,COUNT(D76)=0),"Check dates",IF(D76&lt;C76,"Check dates",IF(ROUND(F76,2)=0,"Paid / zero balance",IF(Setup!$B$4="","Set aging date",IF(D76&gt;=Setup!$B$4,"Current",IF(DATEDIF(D76,Setup!$B$4,"D")&lt;=30,"1–30 days",IF(DATEDIF(D76,Setup!$B$4,"D")&lt;=60,"31–60 days",IF(DATEDIF(D76,Setup!$B$4,"D")&lt;=90,"61–90 days","91+ days")))))))))))))</f>
        <v/>
      </c>
      <c r="I76" s="5"/>
      <c r="J76" s="15">
        <f>IF(OR(H76="Current",H76="1–30 days",H76="31–60 days",H76="61–90 days",H76="91+ days"),F76,0)</f>
        <v>0</v>
      </c>
      <c r="K76">
        <f>IF(J76&gt;0,IF(COUNTIFS($M$5:$M76,M76,$J$5:$J76,"&gt;0")=1,1,0),0)</f>
        <v>0</v>
      </c>
      <c r="L76" t="str">
        <f>IF(A76="","","k"&amp;SUBSTITUTE(SUBSTITUTE(SUBSTITUTE(SUBSTITUTE(SUBSTITUTE(SUBSTITUTE(A76,"~","{t}"),"*","{s}"),"?","{q}"),"&lt;","{lt}"),"&gt;","{gt}"),"=","{eq}"))</f>
        <v/>
      </c>
      <c r="M76" t="str">
        <f>IF(B76="","","k"&amp;SUBSTITUTE(SUBSTITUTE(SUBSTITUTE(SUBSTITUTE(SUBSTITUTE(SUBSTITUTE(B76,"~","{t}"),"*","{s}"),"?","{q}"),"&lt;","{lt}"),"&gt;","{gt}"),"=","{eq}"))</f>
        <v/>
      </c>
    </row>
    <row r="77" spans="1:13" x14ac:dyDescent="0.25">
      <c r="A77" s="5"/>
      <c r="B77" s="5"/>
      <c r="C77" s="8"/>
      <c r="D77" s="8"/>
      <c r="E77" s="12"/>
      <c r="F77" s="12"/>
      <c r="G77" s="13" t="str">
        <f>IF(OR(H77="Current",H77="1–30 days",H77="31–60 days",H77="61–90 days",H77="91+ days"),IF(D77&gt;=Setup!$B$4,0,DATEDIF(D77,Setup!$B$4,"D")),"")</f>
        <v/>
      </c>
      <c r="H77" s="14" t="str">
        <f>IF(AND(A77="",B77="",C77="",D77="",E77="",F77=""),"",IF(OR(A77="",B77="",C77="",D77="",E77="",F77=""),"Incomplete",IF(COUNTIF($L$5:$L$1004,L77)&gt;1,"Check invoice #",IF(OR(COUNT(E77)=0,COUNT(F77)=0),"Check amounts",IF(OR(E77&lt;0,F77&lt;0,F77&gt;E77),"Check amounts",IF(OR(COUNT(C77)=0,COUNT(D77)=0),"Check dates",IF(D77&lt;C77,"Check dates",IF(ROUND(F77,2)=0,"Paid / zero balance",IF(Setup!$B$4="","Set aging date",IF(D77&gt;=Setup!$B$4,"Current",IF(DATEDIF(D77,Setup!$B$4,"D")&lt;=30,"1–30 days",IF(DATEDIF(D77,Setup!$B$4,"D")&lt;=60,"31–60 days",IF(DATEDIF(D77,Setup!$B$4,"D")&lt;=90,"61–90 days","91+ days")))))))))))))</f>
        <v/>
      </c>
      <c r="I77" s="5"/>
      <c r="J77" s="15">
        <f>IF(OR(H77="Current",H77="1–30 days",H77="31–60 days",H77="61–90 days",H77="91+ days"),F77,0)</f>
        <v>0</v>
      </c>
      <c r="K77">
        <f>IF(J77&gt;0,IF(COUNTIFS($M$5:$M77,M77,$J$5:$J77,"&gt;0")=1,1,0),0)</f>
        <v>0</v>
      </c>
      <c r="L77" t="str">
        <f>IF(A77="","","k"&amp;SUBSTITUTE(SUBSTITUTE(SUBSTITUTE(SUBSTITUTE(SUBSTITUTE(SUBSTITUTE(A77,"~","{t}"),"*","{s}"),"?","{q}"),"&lt;","{lt}"),"&gt;","{gt}"),"=","{eq}"))</f>
        <v/>
      </c>
      <c r="M77" t="str">
        <f>IF(B77="","","k"&amp;SUBSTITUTE(SUBSTITUTE(SUBSTITUTE(SUBSTITUTE(SUBSTITUTE(SUBSTITUTE(B77,"~","{t}"),"*","{s}"),"?","{q}"),"&lt;","{lt}"),"&gt;","{gt}"),"=","{eq}"))</f>
        <v/>
      </c>
    </row>
    <row r="78" spans="1:13" x14ac:dyDescent="0.25">
      <c r="A78" s="5"/>
      <c r="B78" s="5"/>
      <c r="C78" s="8"/>
      <c r="D78" s="8"/>
      <c r="E78" s="12"/>
      <c r="F78" s="12"/>
      <c r="G78" s="13" t="str">
        <f>IF(OR(H78="Current",H78="1–30 days",H78="31–60 days",H78="61–90 days",H78="91+ days"),IF(D78&gt;=Setup!$B$4,0,DATEDIF(D78,Setup!$B$4,"D")),"")</f>
        <v/>
      </c>
      <c r="H78" s="14" t="str">
        <f>IF(AND(A78="",B78="",C78="",D78="",E78="",F78=""),"",IF(OR(A78="",B78="",C78="",D78="",E78="",F78=""),"Incomplete",IF(COUNTIF($L$5:$L$1004,L78)&gt;1,"Check invoice #",IF(OR(COUNT(E78)=0,COUNT(F78)=0),"Check amounts",IF(OR(E78&lt;0,F78&lt;0,F78&gt;E78),"Check amounts",IF(OR(COUNT(C78)=0,COUNT(D78)=0),"Check dates",IF(D78&lt;C78,"Check dates",IF(ROUND(F78,2)=0,"Paid / zero balance",IF(Setup!$B$4="","Set aging date",IF(D78&gt;=Setup!$B$4,"Current",IF(DATEDIF(D78,Setup!$B$4,"D")&lt;=30,"1–30 days",IF(DATEDIF(D78,Setup!$B$4,"D")&lt;=60,"31–60 days",IF(DATEDIF(D78,Setup!$B$4,"D")&lt;=90,"61–90 days","91+ days")))))))))))))</f>
        <v/>
      </c>
      <c r="I78" s="5"/>
      <c r="J78" s="15">
        <f>IF(OR(H78="Current",H78="1–30 days",H78="31–60 days",H78="61–90 days",H78="91+ days"),F78,0)</f>
        <v>0</v>
      </c>
      <c r="K78">
        <f>IF(J78&gt;0,IF(COUNTIFS($M$5:$M78,M78,$J$5:$J78,"&gt;0")=1,1,0),0)</f>
        <v>0</v>
      </c>
      <c r="L78" t="str">
        <f>IF(A78="","","k"&amp;SUBSTITUTE(SUBSTITUTE(SUBSTITUTE(SUBSTITUTE(SUBSTITUTE(SUBSTITUTE(A78,"~","{t}"),"*","{s}"),"?","{q}"),"&lt;","{lt}"),"&gt;","{gt}"),"=","{eq}"))</f>
        <v/>
      </c>
      <c r="M78" t="str">
        <f>IF(B78="","","k"&amp;SUBSTITUTE(SUBSTITUTE(SUBSTITUTE(SUBSTITUTE(SUBSTITUTE(SUBSTITUTE(B78,"~","{t}"),"*","{s}"),"?","{q}"),"&lt;","{lt}"),"&gt;","{gt}"),"=","{eq}"))</f>
        <v/>
      </c>
    </row>
    <row r="79" spans="1:13" x14ac:dyDescent="0.25">
      <c r="A79" s="5"/>
      <c r="B79" s="5"/>
      <c r="C79" s="8"/>
      <c r="D79" s="8"/>
      <c r="E79" s="12"/>
      <c r="F79" s="12"/>
      <c r="G79" s="13" t="str">
        <f>IF(OR(H79="Current",H79="1–30 days",H79="31–60 days",H79="61–90 days",H79="91+ days"),IF(D79&gt;=Setup!$B$4,0,DATEDIF(D79,Setup!$B$4,"D")),"")</f>
        <v/>
      </c>
      <c r="H79" s="14" t="str">
        <f>IF(AND(A79="",B79="",C79="",D79="",E79="",F79=""),"",IF(OR(A79="",B79="",C79="",D79="",E79="",F79=""),"Incomplete",IF(COUNTIF($L$5:$L$1004,L79)&gt;1,"Check invoice #",IF(OR(COUNT(E79)=0,COUNT(F79)=0),"Check amounts",IF(OR(E79&lt;0,F79&lt;0,F79&gt;E79),"Check amounts",IF(OR(COUNT(C79)=0,COUNT(D79)=0),"Check dates",IF(D79&lt;C79,"Check dates",IF(ROUND(F79,2)=0,"Paid / zero balance",IF(Setup!$B$4="","Set aging date",IF(D79&gt;=Setup!$B$4,"Current",IF(DATEDIF(D79,Setup!$B$4,"D")&lt;=30,"1–30 days",IF(DATEDIF(D79,Setup!$B$4,"D")&lt;=60,"31–60 days",IF(DATEDIF(D79,Setup!$B$4,"D")&lt;=90,"61–90 days","91+ days")))))))))))))</f>
        <v/>
      </c>
      <c r="I79" s="5"/>
      <c r="J79" s="15">
        <f>IF(OR(H79="Current",H79="1–30 days",H79="31–60 days",H79="61–90 days",H79="91+ days"),F79,0)</f>
        <v>0</v>
      </c>
      <c r="K79">
        <f>IF(J79&gt;0,IF(COUNTIFS($M$5:$M79,M79,$J$5:$J79,"&gt;0")=1,1,0),0)</f>
        <v>0</v>
      </c>
      <c r="L79" t="str">
        <f>IF(A79="","","k"&amp;SUBSTITUTE(SUBSTITUTE(SUBSTITUTE(SUBSTITUTE(SUBSTITUTE(SUBSTITUTE(A79,"~","{t}"),"*","{s}"),"?","{q}"),"&lt;","{lt}"),"&gt;","{gt}"),"=","{eq}"))</f>
        <v/>
      </c>
      <c r="M79" t="str">
        <f>IF(B79="","","k"&amp;SUBSTITUTE(SUBSTITUTE(SUBSTITUTE(SUBSTITUTE(SUBSTITUTE(SUBSTITUTE(B79,"~","{t}"),"*","{s}"),"?","{q}"),"&lt;","{lt}"),"&gt;","{gt}"),"=","{eq}"))</f>
        <v/>
      </c>
    </row>
    <row r="80" spans="1:13" x14ac:dyDescent="0.25">
      <c r="A80" s="5"/>
      <c r="B80" s="5"/>
      <c r="C80" s="8"/>
      <c r="D80" s="8"/>
      <c r="E80" s="12"/>
      <c r="F80" s="12"/>
      <c r="G80" s="13" t="str">
        <f>IF(OR(H80="Current",H80="1–30 days",H80="31–60 days",H80="61–90 days",H80="91+ days"),IF(D80&gt;=Setup!$B$4,0,DATEDIF(D80,Setup!$B$4,"D")),"")</f>
        <v/>
      </c>
      <c r="H80" s="14" t="str">
        <f>IF(AND(A80="",B80="",C80="",D80="",E80="",F80=""),"",IF(OR(A80="",B80="",C80="",D80="",E80="",F80=""),"Incomplete",IF(COUNTIF($L$5:$L$1004,L80)&gt;1,"Check invoice #",IF(OR(COUNT(E80)=0,COUNT(F80)=0),"Check amounts",IF(OR(E80&lt;0,F80&lt;0,F80&gt;E80),"Check amounts",IF(OR(COUNT(C80)=0,COUNT(D80)=0),"Check dates",IF(D80&lt;C80,"Check dates",IF(ROUND(F80,2)=0,"Paid / zero balance",IF(Setup!$B$4="","Set aging date",IF(D80&gt;=Setup!$B$4,"Current",IF(DATEDIF(D80,Setup!$B$4,"D")&lt;=30,"1–30 days",IF(DATEDIF(D80,Setup!$B$4,"D")&lt;=60,"31–60 days",IF(DATEDIF(D80,Setup!$B$4,"D")&lt;=90,"61–90 days","91+ days")))))))))))))</f>
        <v/>
      </c>
      <c r="I80" s="5"/>
      <c r="J80" s="15">
        <f>IF(OR(H80="Current",H80="1–30 days",H80="31–60 days",H80="61–90 days",H80="91+ days"),F80,0)</f>
        <v>0</v>
      </c>
      <c r="K80">
        <f>IF(J80&gt;0,IF(COUNTIFS($M$5:$M80,M80,$J$5:$J80,"&gt;0")=1,1,0),0)</f>
        <v>0</v>
      </c>
      <c r="L80" t="str">
        <f>IF(A80="","","k"&amp;SUBSTITUTE(SUBSTITUTE(SUBSTITUTE(SUBSTITUTE(SUBSTITUTE(SUBSTITUTE(A80,"~","{t}"),"*","{s}"),"?","{q}"),"&lt;","{lt}"),"&gt;","{gt}"),"=","{eq}"))</f>
        <v/>
      </c>
      <c r="M80" t="str">
        <f>IF(B80="","","k"&amp;SUBSTITUTE(SUBSTITUTE(SUBSTITUTE(SUBSTITUTE(SUBSTITUTE(SUBSTITUTE(B80,"~","{t}"),"*","{s}"),"?","{q}"),"&lt;","{lt}"),"&gt;","{gt}"),"=","{eq}"))</f>
        <v/>
      </c>
    </row>
    <row r="81" spans="1:13" x14ac:dyDescent="0.25">
      <c r="A81" s="5"/>
      <c r="B81" s="5"/>
      <c r="C81" s="8"/>
      <c r="D81" s="8"/>
      <c r="E81" s="12"/>
      <c r="F81" s="12"/>
      <c r="G81" s="13" t="str">
        <f>IF(OR(H81="Current",H81="1–30 days",H81="31–60 days",H81="61–90 days",H81="91+ days"),IF(D81&gt;=Setup!$B$4,0,DATEDIF(D81,Setup!$B$4,"D")),"")</f>
        <v/>
      </c>
      <c r="H81" s="14" t="str">
        <f>IF(AND(A81="",B81="",C81="",D81="",E81="",F81=""),"",IF(OR(A81="",B81="",C81="",D81="",E81="",F81=""),"Incomplete",IF(COUNTIF($L$5:$L$1004,L81)&gt;1,"Check invoice #",IF(OR(COUNT(E81)=0,COUNT(F81)=0),"Check amounts",IF(OR(E81&lt;0,F81&lt;0,F81&gt;E81),"Check amounts",IF(OR(COUNT(C81)=0,COUNT(D81)=0),"Check dates",IF(D81&lt;C81,"Check dates",IF(ROUND(F81,2)=0,"Paid / zero balance",IF(Setup!$B$4="","Set aging date",IF(D81&gt;=Setup!$B$4,"Current",IF(DATEDIF(D81,Setup!$B$4,"D")&lt;=30,"1–30 days",IF(DATEDIF(D81,Setup!$B$4,"D")&lt;=60,"31–60 days",IF(DATEDIF(D81,Setup!$B$4,"D")&lt;=90,"61–90 days","91+ days")))))))))))))</f>
        <v/>
      </c>
      <c r="I81" s="5"/>
      <c r="J81" s="15">
        <f>IF(OR(H81="Current",H81="1–30 days",H81="31–60 days",H81="61–90 days",H81="91+ days"),F81,0)</f>
        <v>0</v>
      </c>
      <c r="K81">
        <f>IF(J81&gt;0,IF(COUNTIFS($M$5:$M81,M81,$J$5:$J81,"&gt;0")=1,1,0),0)</f>
        <v>0</v>
      </c>
      <c r="L81" t="str">
        <f>IF(A81="","","k"&amp;SUBSTITUTE(SUBSTITUTE(SUBSTITUTE(SUBSTITUTE(SUBSTITUTE(SUBSTITUTE(A81,"~","{t}"),"*","{s}"),"?","{q}"),"&lt;","{lt}"),"&gt;","{gt}"),"=","{eq}"))</f>
        <v/>
      </c>
      <c r="M81" t="str">
        <f>IF(B81="","","k"&amp;SUBSTITUTE(SUBSTITUTE(SUBSTITUTE(SUBSTITUTE(SUBSTITUTE(SUBSTITUTE(B81,"~","{t}"),"*","{s}"),"?","{q}"),"&lt;","{lt}"),"&gt;","{gt}"),"=","{eq}"))</f>
        <v/>
      </c>
    </row>
    <row r="82" spans="1:13" x14ac:dyDescent="0.25">
      <c r="A82" s="5"/>
      <c r="B82" s="5"/>
      <c r="C82" s="8"/>
      <c r="D82" s="8"/>
      <c r="E82" s="12"/>
      <c r="F82" s="12"/>
      <c r="G82" s="13" t="str">
        <f>IF(OR(H82="Current",H82="1–30 days",H82="31–60 days",H82="61–90 days",H82="91+ days"),IF(D82&gt;=Setup!$B$4,0,DATEDIF(D82,Setup!$B$4,"D")),"")</f>
        <v/>
      </c>
      <c r="H82" s="14" t="str">
        <f>IF(AND(A82="",B82="",C82="",D82="",E82="",F82=""),"",IF(OR(A82="",B82="",C82="",D82="",E82="",F82=""),"Incomplete",IF(COUNTIF($L$5:$L$1004,L82)&gt;1,"Check invoice #",IF(OR(COUNT(E82)=0,COUNT(F82)=0),"Check amounts",IF(OR(E82&lt;0,F82&lt;0,F82&gt;E82),"Check amounts",IF(OR(COUNT(C82)=0,COUNT(D82)=0),"Check dates",IF(D82&lt;C82,"Check dates",IF(ROUND(F82,2)=0,"Paid / zero balance",IF(Setup!$B$4="","Set aging date",IF(D82&gt;=Setup!$B$4,"Current",IF(DATEDIF(D82,Setup!$B$4,"D")&lt;=30,"1–30 days",IF(DATEDIF(D82,Setup!$B$4,"D")&lt;=60,"31–60 days",IF(DATEDIF(D82,Setup!$B$4,"D")&lt;=90,"61–90 days","91+ days")))))))))))))</f>
        <v/>
      </c>
      <c r="I82" s="5"/>
      <c r="J82" s="15">
        <f>IF(OR(H82="Current",H82="1–30 days",H82="31–60 days",H82="61–90 days",H82="91+ days"),F82,0)</f>
        <v>0</v>
      </c>
      <c r="K82">
        <f>IF(J82&gt;0,IF(COUNTIFS($M$5:$M82,M82,$J$5:$J82,"&gt;0")=1,1,0),0)</f>
        <v>0</v>
      </c>
      <c r="L82" t="str">
        <f>IF(A82="","","k"&amp;SUBSTITUTE(SUBSTITUTE(SUBSTITUTE(SUBSTITUTE(SUBSTITUTE(SUBSTITUTE(A82,"~","{t}"),"*","{s}"),"?","{q}"),"&lt;","{lt}"),"&gt;","{gt}"),"=","{eq}"))</f>
        <v/>
      </c>
      <c r="M82" t="str">
        <f>IF(B82="","","k"&amp;SUBSTITUTE(SUBSTITUTE(SUBSTITUTE(SUBSTITUTE(SUBSTITUTE(SUBSTITUTE(B82,"~","{t}"),"*","{s}"),"?","{q}"),"&lt;","{lt}"),"&gt;","{gt}"),"=","{eq}"))</f>
        <v/>
      </c>
    </row>
    <row r="83" spans="1:13" x14ac:dyDescent="0.25">
      <c r="A83" s="5"/>
      <c r="B83" s="5"/>
      <c r="C83" s="8"/>
      <c r="D83" s="8"/>
      <c r="E83" s="12"/>
      <c r="F83" s="12"/>
      <c r="G83" s="13" t="str">
        <f>IF(OR(H83="Current",H83="1–30 days",H83="31–60 days",H83="61–90 days",H83="91+ days"),IF(D83&gt;=Setup!$B$4,0,DATEDIF(D83,Setup!$B$4,"D")),"")</f>
        <v/>
      </c>
      <c r="H83" s="14" t="str">
        <f>IF(AND(A83="",B83="",C83="",D83="",E83="",F83=""),"",IF(OR(A83="",B83="",C83="",D83="",E83="",F83=""),"Incomplete",IF(COUNTIF($L$5:$L$1004,L83)&gt;1,"Check invoice #",IF(OR(COUNT(E83)=0,COUNT(F83)=0),"Check amounts",IF(OR(E83&lt;0,F83&lt;0,F83&gt;E83),"Check amounts",IF(OR(COUNT(C83)=0,COUNT(D83)=0),"Check dates",IF(D83&lt;C83,"Check dates",IF(ROUND(F83,2)=0,"Paid / zero balance",IF(Setup!$B$4="","Set aging date",IF(D83&gt;=Setup!$B$4,"Current",IF(DATEDIF(D83,Setup!$B$4,"D")&lt;=30,"1–30 days",IF(DATEDIF(D83,Setup!$B$4,"D")&lt;=60,"31–60 days",IF(DATEDIF(D83,Setup!$B$4,"D")&lt;=90,"61–90 days","91+ days")))))))))))))</f>
        <v/>
      </c>
      <c r="I83" s="5"/>
      <c r="J83" s="15">
        <f>IF(OR(H83="Current",H83="1–30 days",H83="31–60 days",H83="61–90 days",H83="91+ days"),F83,0)</f>
        <v>0</v>
      </c>
      <c r="K83">
        <f>IF(J83&gt;0,IF(COUNTIFS($M$5:$M83,M83,$J$5:$J83,"&gt;0")=1,1,0),0)</f>
        <v>0</v>
      </c>
      <c r="L83" t="str">
        <f>IF(A83="","","k"&amp;SUBSTITUTE(SUBSTITUTE(SUBSTITUTE(SUBSTITUTE(SUBSTITUTE(SUBSTITUTE(A83,"~","{t}"),"*","{s}"),"?","{q}"),"&lt;","{lt}"),"&gt;","{gt}"),"=","{eq}"))</f>
        <v/>
      </c>
      <c r="M83" t="str">
        <f>IF(B83="","","k"&amp;SUBSTITUTE(SUBSTITUTE(SUBSTITUTE(SUBSTITUTE(SUBSTITUTE(SUBSTITUTE(B83,"~","{t}"),"*","{s}"),"?","{q}"),"&lt;","{lt}"),"&gt;","{gt}"),"=","{eq}"))</f>
        <v/>
      </c>
    </row>
    <row r="84" spans="1:13" x14ac:dyDescent="0.25">
      <c r="A84" s="5"/>
      <c r="B84" s="5"/>
      <c r="C84" s="8"/>
      <c r="D84" s="8"/>
      <c r="E84" s="12"/>
      <c r="F84" s="12"/>
      <c r="G84" s="13" t="str">
        <f>IF(OR(H84="Current",H84="1–30 days",H84="31–60 days",H84="61–90 days",H84="91+ days"),IF(D84&gt;=Setup!$B$4,0,DATEDIF(D84,Setup!$B$4,"D")),"")</f>
        <v/>
      </c>
      <c r="H84" s="14" t="str">
        <f>IF(AND(A84="",B84="",C84="",D84="",E84="",F84=""),"",IF(OR(A84="",B84="",C84="",D84="",E84="",F84=""),"Incomplete",IF(COUNTIF($L$5:$L$1004,L84)&gt;1,"Check invoice #",IF(OR(COUNT(E84)=0,COUNT(F84)=0),"Check amounts",IF(OR(E84&lt;0,F84&lt;0,F84&gt;E84),"Check amounts",IF(OR(COUNT(C84)=0,COUNT(D84)=0),"Check dates",IF(D84&lt;C84,"Check dates",IF(ROUND(F84,2)=0,"Paid / zero balance",IF(Setup!$B$4="","Set aging date",IF(D84&gt;=Setup!$B$4,"Current",IF(DATEDIF(D84,Setup!$B$4,"D")&lt;=30,"1–30 days",IF(DATEDIF(D84,Setup!$B$4,"D")&lt;=60,"31–60 days",IF(DATEDIF(D84,Setup!$B$4,"D")&lt;=90,"61–90 days","91+ days")))))))))))))</f>
        <v/>
      </c>
      <c r="I84" s="5"/>
      <c r="J84" s="15">
        <f>IF(OR(H84="Current",H84="1–30 days",H84="31–60 days",H84="61–90 days",H84="91+ days"),F84,0)</f>
        <v>0</v>
      </c>
      <c r="K84">
        <f>IF(J84&gt;0,IF(COUNTIFS($M$5:$M84,M84,$J$5:$J84,"&gt;0")=1,1,0),0)</f>
        <v>0</v>
      </c>
      <c r="L84" t="str">
        <f>IF(A84="","","k"&amp;SUBSTITUTE(SUBSTITUTE(SUBSTITUTE(SUBSTITUTE(SUBSTITUTE(SUBSTITUTE(A84,"~","{t}"),"*","{s}"),"?","{q}"),"&lt;","{lt}"),"&gt;","{gt}"),"=","{eq}"))</f>
        <v/>
      </c>
      <c r="M84" t="str">
        <f>IF(B84="","","k"&amp;SUBSTITUTE(SUBSTITUTE(SUBSTITUTE(SUBSTITUTE(SUBSTITUTE(SUBSTITUTE(B84,"~","{t}"),"*","{s}"),"?","{q}"),"&lt;","{lt}"),"&gt;","{gt}"),"=","{eq}"))</f>
        <v/>
      </c>
    </row>
    <row r="85" spans="1:13" x14ac:dyDescent="0.25">
      <c r="A85" s="5"/>
      <c r="B85" s="5"/>
      <c r="C85" s="8"/>
      <c r="D85" s="8"/>
      <c r="E85" s="12"/>
      <c r="F85" s="12"/>
      <c r="G85" s="13" t="str">
        <f>IF(OR(H85="Current",H85="1–30 days",H85="31–60 days",H85="61–90 days",H85="91+ days"),IF(D85&gt;=Setup!$B$4,0,DATEDIF(D85,Setup!$B$4,"D")),"")</f>
        <v/>
      </c>
      <c r="H85" s="14" t="str">
        <f>IF(AND(A85="",B85="",C85="",D85="",E85="",F85=""),"",IF(OR(A85="",B85="",C85="",D85="",E85="",F85=""),"Incomplete",IF(COUNTIF($L$5:$L$1004,L85)&gt;1,"Check invoice #",IF(OR(COUNT(E85)=0,COUNT(F85)=0),"Check amounts",IF(OR(E85&lt;0,F85&lt;0,F85&gt;E85),"Check amounts",IF(OR(COUNT(C85)=0,COUNT(D85)=0),"Check dates",IF(D85&lt;C85,"Check dates",IF(ROUND(F85,2)=0,"Paid / zero balance",IF(Setup!$B$4="","Set aging date",IF(D85&gt;=Setup!$B$4,"Current",IF(DATEDIF(D85,Setup!$B$4,"D")&lt;=30,"1–30 days",IF(DATEDIF(D85,Setup!$B$4,"D")&lt;=60,"31–60 days",IF(DATEDIF(D85,Setup!$B$4,"D")&lt;=90,"61–90 days","91+ days")))))))))))))</f>
        <v/>
      </c>
      <c r="I85" s="5"/>
      <c r="J85" s="15">
        <f>IF(OR(H85="Current",H85="1–30 days",H85="31–60 days",H85="61–90 days",H85="91+ days"),F85,0)</f>
        <v>0</v>
      </c>
      <c r="K85">
        <f>IF(J85&gt;0,IF(COUNTIFS($M$5:$M85,M85,$J$5:$J85,"&gt;0")=1,1,0),0)</f>
        <v>0</v>
      </c>
      <c r="L85" t="str">
        <f>IF(A85="","","k"&amp;SUBSTITUTE(SUBSTITUTE(SUBSTITUTE(SUBSTITUTE(SUBSTITUTE(SUBSTITUTE(A85,"~","{t}"),"*","{s}"),"?","{q}"),"&lt;","{lt}"),"&gt;","{gt}"),"=","{eq}"))</f>
        <v/>
      </c>
      <c r="M85" t="str">
        <f>IF(B85="","","k"&amp;SUBSTITUTE(SUBSTITUTE(SUBSTITUTE(SUBSTITUTE(SUBSTITUTE(SUBSTITUTE(B85,"~","{t}"),"*","{s}"),"?","{q}"),"&lt;","{lt}"),"&gt;","{gt}"),"=","{eq}"))</f>
        <v/>
      </c>
    </row>
    <row r="86" spans="1:13" x14ac:dyDescent="0.25">
      <c r="A86" s="5"/>
      <c r="B86" s="5"/>
      <c r="C86" s="8"/>
      <c r="D86" s="8"/>
      <c r="E86" s="12"/>
      <c r="F86" s="12"/>
      <c r="G86" s="13" t="str">
        <f>IF(OR(H86="Current",H86="1–30 days",H86="31–60 days",H86="61–90 days",H86="91+ days"),IF(D86&gt;=Setup!$B$4,0,DATEDIF(D86,Setup!$B$4,"D")),"")</f>
        <v/>
      </c>
      <c r="H86" s="14" t="str">
        <f>IF(AND(A86="",B86="",C86="",D86="",E86="",F86=""),"",IF(OR(A86="",B86="",C86="",D86="",E86="",F86=""),"Incomplete",IF(COUNTIF($L$5:$L$1004,L86)&gt;1,"Check invoice #",IF(OR(COUNT(E86)=0,COUNT(F86)=0),"Check amounts",IF(OR(E86&lt;0,F86&lt;0,F86&gt;E86),"Check amounts",IF(OR(COUNT(C86)=0,COUNT(D86)=0),"Check dates",IF(D86&lt;C86,"Check dates",IF(ROUND(F86,2)=0,"Paid / zero balance",IF(Setup!$B$4="","Set aging date",IF(D86&gt;=Setup!$B$4,"Current",IF(DATEDIF(D86,Setup!$B$4,"D")&lt;=30,"1–30 days",IF(DATEDIF(D86,Setup!$B$4,"D")&lt;=60,"31–60 days",IF(DATEDIF(D86,Setup!$B$4,"D")&lt;=90,"61–90 days","91+ days")))))))))))))</f>
        <v/>
      </c>
      <c r="I86" s="5"/>
      <c r="J86" s="15">
        <f>IF(OR(H86="Current",H86="1–30 days",H86="31–60 days",H86="61–90 days",H86="91+ days"),F86,0)</f>
        <v>0</v>
      </c>
      <c r="K86">
        <f>IF(J86&gt;0,IF(COUNTIFS($M$5:$M86,M86,$J$5:$J86,"&gt;0")=1,1,0),0)</f>
        <v>0</v>
      </c>
      <c r="L86" t="str">
        <f>IF(A86="","","k"&amp;SUBSTITUTE(SUBSTITUTE(SUBSTITUTE(SUBSTITUTE(SUBSTITUTE(SUBSTITUTE(A86,"~","{t}"),"*","{s}"),"?","{q}"),"&lt;","{lt}"),"&gt;","{gt}"),"=","{eq}"))</f>
        <v/>
      </c>
      <c r="M86" t="str">
        <f>IF(B86="","","k"&amp;SUBSTITUTE(SUBSTITUTE(SUBSTITUTE(SUBSTITUTE(SUBSTITUTE(SUBSTITUTE(B86,"~","{t}"),"*","{s}"),"?","{q}"),"&lt;","{lt}"),"&gt;","{gt}"),"=","{eq}"))</f>
        <v/>
      </c>
    </row>
    <row r="87" spans="1:13" x14ac:dyDescent="0.25">
      <c r="A87" s="5"/>
      <c r="B87" s="5"/>
      <c r="C87" s="8"/>
      <c r="D87" s="8"/>
      <c r="E87" s="12"/>
      <c r="F87" s="12"/>
      <c r="G87" s="13" t="str">
        <f>IF(OR(H87="Current",H87="1–30 days",H87="31–60 days",H87="61–90 days",H87="91+ days"),IF(D87&gt;=Setup!$B$4,0,DATEDIF(D87,Setup!$B$4,"D")),"")</f>
        <v/>
      </c>
      <c r="H87" s="14" t="str">
        <f>IF(AND(A87="",B87="",C87="",D87="",E87="",F87=""),"",IF(OR(A87="",B87="",C87="",D87="",E87="",F87=""),"Incomplete",IF(COUNTIF($L$5:$L$1004,L87)&gt;1,"Check invoice #",IF(OR(COUNT(E87)=0,COUNT(F87)=0),"Check amounts",IF(OR(E87&lt;0,F87&lt;0,F87&gt;E87),"Check amounts",IF(OR(COUNT(C87)=0,COUNT(D87)=0),"Check dates",IF(D87&lt;C87,"Check dates",IF(ROUND(F87,2)=0,"Paid / zero balance",IF(Setup!$B$4="","Set aging date",IF(D87&gt;=Setup!$B$4,"Current",IF(DATEDIF(D87,Setup!$B$4,"D")&lt;=30,"1–30 days",IF(DATEDIF(D87,Setup!$B$4,"D")&lt;=60,"31–60 days",IF(DATEDIF(D87,Setup!$B$4,"D")&lt;=90,"61–90 days","91+ days")))))))))))))</f>
        <v/>
      </c>
      <c r="I87" s="5"/>
      <c r="J87" s="15">
        <f>IF(OR(H87="Current",H87="1–30 days",H87="31–60 days",H87="61–90 days",H87="91+ days"),F87,0)</f>
        <v>0</v>
      </c>
      <c r="K87">
        <f>IF(J87&gt;0,IF(COUNTIFS($M$5:$M87,M87,$J$5:$J87,"&gt;0")=1,1,0),0)</f>
        <v>0</v>
      </c>
      <c r="L87" t="str">
        <f>IF(A87="","","k"&amp;SUBSTITUTE(SUBSTITUTE(SUBSTITUTE(SUBSTITUTE(SUBSTITUTE(SUBSTITUTE(A87,"~","{t}"),"*","{s}"),"?","{q}"),"&lt;","{lt}"),"&gt;","{gt}"),"=","{eq}"))</f>
        <v/>
      </c>
      <c r="M87" t="str">
        <f>IF(B87="","","k"&amp;SUBSTITUTE(SUBSTITUTE(SUBSTITUTE(SUBSTITUTE(SUBSTITUTE(SUBSTITUTE(B87,"~","{t}"),"*","{s}"),"?","{q}"),"&lt;","{lt}"),"&gt;","{gt}"),"=","{eq}"))</f>
        <v/>
      </c>
    </row>
    <row r="88" spans="1:13" x14ac:dyDescent="0.25">
      <c r="A88" s="5"/>
      <c r="B88" s="5"/>
      <c r="C88" s="8"/>
      <c r="D88" s="8"/>
      <c r="E88" s="12"/>
      <c r="F88" s="12"/>
      <c r="G88" s="13" t="str">
        <f>IF(OR(H88="Current",H88="1–30 days",H88="31–60 days",H88="61–90 days",H88="91+ days"),IF(D88&gt;=Setup!$B$4,0,DATEDIF(D88,Setup!$B$4,"D")),"")</f>
        <v/>
      </c>
      <c r="H88" s="14" t="str">
        <f>IF(AND(A88="",B88="",C88="",D88="",E88="",F88=""),"",IF(OR(A88="",B88="",C88="",D88="",E88="",F88=""),"Incomplete",IF(COUNTIF($L$5:$L$1004,L88)&gt;1,"Check invoice #",IF(OR(COUNT(E88)=0,COUNT(F88)=0),"Check amounts",IF(OR(E88&lt;0,F88&lt;0,F88&gt;E88),"Check amounts",IF(OR(COUNT(C88)=0,COUNT(D88)=0),"Check dates",IF(D88&lt;C88,"Check dates",IF(ROUND(F88,2)=0,"Paid / zero balance",IF(Setup!$B$4="","Set aging date",IF(D88&gt;=Setup!$B$4,"Current",IF(DATEDIF(D88,Setup!$B$4,"D")&lt;=30,"1–30 days",IF(DATEDIF(D88,Setup!$B$4,"D")&lt;=60,"31–60 days",IF(DATEDIF(D88,Setup!$B$4,"D")&lt;=90,"61–90 days","91+ days")))))))))))))</f>
        <v/>
      </c>
      <c r="I88" s="5"/>
      <c r="J88" s="15">
        <f>IF(OR(H88="Current",H88="1–30 days",H88="31–60 days",H88="61–90 days",H88="91+ days"),F88,0)</f>
        <v>0</v>
      </c>
      <c r="K88">
        <f>IF(J88&gt;0,IF(COUNTIFS($M$5:$M88,M88,$J$5:$J88,"&gt;0")=1,1,0),0)</f>
        <v>0</v>
      </c>
      <c r="L88" t="str">
        <f>IF(A88="","","k"&amp;SUBSTITUTE(SUBSTITUTE(SUBSTITUTE(SUBSTITUTE(SUBSTITUTE(SUBSTITUTE(A88,"~","{t}"),"*","{s}"),"?","{q}"),"&lt;","{lt}"),"&gt;","{gt}"),"=","{eq}"))</f>
        <v/>
      </c>
      <c r="M88" t="str">
        <f>IF(B88="","","k"&amp;SUBSTITUTE(SUBSTITUTE(SUBSTITUTE(SUBSTITUTE(SUBSTITUTE(SUBSTITUTE(B88,"~","{t}"),"*","{s}"),"?","{q}"),"&lt;","{lt}"),"&gt;","{gt}"),"=","{eq}"))</f>
        <v/>
      </c>
    </row>
    <row r="89" spans="1:13" x14ac:dyDescent="0.25">
      <c r="A89" s="5"/>
      <c r="B89" s="5"/>
      <c r="C89" s="8"/>
      <c r="D89" s="8"/>
      <c r="E89" s="12"/>
      <c r="F89" s="12"/>
      <c r="G89" s="13" t="str">
        <f>IF(OR(H89="Current",H89="1–30 days",H89="31–60 days",H89="61–90 days",H89="91+ days"),IF(D89&gt;=Setup!$B$4,0,DATEDIF(D89,Setup!$B$4,"D")),"")</f>
        <v/>
      </c>
      <c r="H89" s="14" t="str">
        <f>IF(AND(A89="",B89="",C89="",D89="",E89="",F89=""),"",IF(OR(A89="",B89="",C89="",D89="",E89="",F89=""),"Incomplete",IF(COUNTIF($L$5:$L$1004,L89)&gt;1,"Check invoice #",IF(OR(COUNT(E89)=0,COUNT(F89)=0),"Check amounts",IF(OR(E89&lt;0,F89&lt;0,F89&gt;E89),"Check amounts",IF(OR(COUNT(C89)=0,COUNT(D89)=0),"Check dates",IF(D89&lt;C89,"Check dates",IF(ROUND(F89,2)=0,"Paid / zero balance",IF(Setup!$B$4="","Set aging date",IF(D89&gt;=Setup!$B$4,"Current",IF(DATEDIF(D89,Setup!$B$4,"D")&lt;=30,"1–30 days",IF(DATEDIF(D89,Setup!$B$4,"D")&lt;=60,"31–60 days",IF(DATEDIF(D89,Setup!$B$4,"D")&lt;=90,"61–90 days","91+ days")))))))))))))</f>
        <v/>
      </c>
      <c r="I89" s="5"/>
      <c r="J89" s="15">
        <f>IF(OR(H89="Current",H89="1–30 days",H89="31–60 days",H89="61–90 days",H89="91+ days"),F89,0)</f>
        <v>0</v>
      </c>
      <c r="K89">
        <f>IF(J89&gt;0,IF(COUNTIFS($M$5:$M89,M89,$J$5:$J89,"&gt;0")=1,1,0),0)</f>
        <v>0</v>
      </c>
      <c r="L89" t="str">
        <f>IF(A89="","","k"&amp;SUBSTITUTE(SUBSTITUTE(SUBSTITUTE(SUBSTITUTE(SUBSTITUTE(SUBSTITUTE(A89,"~","{t}"),"*","{s}"),"?","{q}"),"&lt;","{lt}"),"&gt;","{gt}"),"=","{eq}"))</f>
        <v/>
      </c>
      <c r="M89" t="str">
        <f>IF(B89="","","k"&amp;SUBSTITUTE(SUBSTITUTE(SUBSTITUTE(SUBSTITUTE(SUBSTITUTE(SUBSTITUTE(B89,"~","{t}"),"*","{s}"),"?","{q}"),"&lt;","{lt}"),"&gt;","{gt}"),"=","{eq}"))</f>
        <v/>
      </c>
    </row>
    <row r="90" spans="1:13" x14ac:dyDescent="0.25">
      <c r="A90" s="5"/>
      <c r="B90" s="5"/>
      <c r="C90" s="8"/>
      <c r="D90" s="8"/>
      <c r="E90" s="12"/>
      <c r="F90" s="12"/>
      <c r="G90" s="13" t="str">
        <f>IF(OR(H90="Current",H90="1–30 days",H90="31–60 days",H90="61–90 days",H90="91+ days"),IF(D90&gt;=Setup!$B$4,0,DATEDIF(D90,Setup!$B$4,"D")),"")</f>
        <v/>
      </c>
      <c r="H90" s="14" t="str">
        <f>IF(AND(A90="",B90="",C90="",D90="",E90="",F90=""),"",IF(OR(A90="",B90="",C90="",D90="",E90="",F90=""),"Incomplete",IF(COUNTIF($L$5:$L$1004,L90)&gt;1,"Check invoice #",IF(OR(COUNT(E90)=0,COUNT(F90)=0),"Check amounts",IF(OR(E90&lt;0,F90&lt;0,F90&gt;E90),"Check amounts",IF(OR(COUNT(C90)=0,COUNT(D90)=0),"Check dates",IF(D90&lt;C90,"Check dates",IF(ROUND(F90,2)=0,"Paid / zero balance",IF(Setup!$B$4="","Set aging date",IF(D90&gt;=Setup!$B$4,"Current",IF(DATEDIF(D90,Setup!$B$4,"D")&lt;=30,"1–30 days",IF(DATEDIF(D90,Setup!$B$4,"D")&lt;=60,"31–60 days",IF(DATEDIF(D90,Setup!$B$4,"D")&lt;=90,"61–90 days","91+ days")))))))))))))</f>
        <v/>
      </c>
      <c r="I90" s="5"/>
      <c r="J90" s="15">
        <f>IF(OR(H90="Current",H90="1–30 days",H90="31–60 days",H90="61–90 days",H90="91+ days"),F90,0)</f>
        <v>0</v>
      </c>
      <c r="K90">
        <f>IF(J90&gt;0,IF(COUNTIFS($M$5:$M90,M90,$J$5:$J90,"&gt;0")=1,1,0),0)</f>
        <v>0</v>
      </c>
      <c r="L90" t="str">
        <f>IF(A90="","","k"&amp;SUBSTITUTE(SUBSTITUTE(SUBSTITUTE(SUBSTITUTE(SUBSTITUTE(SUBSTITUTE(A90,"~","{t}"),"*","{s}"),"?","{q}"),"&lt;","{lt}"),"&gt;","{gt}"),"=","{eq}"))</f>
        <v/>
      </c>
      <c r="M90" t="str">
        <f>IF(B90="","","k"&amp;SUBSTITUTE(SUBSTITUTE(SUBSTITUTE(SUBSTITUTE(SUBSTITUTE(SUBSTITUTE(B90,"~","{t}"),"*","{s}"),"?","{q}"),"&lt;","{lt}"),"&gt;","{gt}"),"=","{eq}"))</f>
        <v/>
      </c>
    </row>
    <row r="91" spans="1:13" x14ac:dyDescent="0.25">
      <c r="A91" s="5"/>
      <c r="B91" s="5"/>
      <c r="C91" s="8"/>
      <c r="D91" s="8"/>
      <c r="E91" s="12"/>
      <c r="F91" s="12"/>
      <c r="G91" s="13" t="str">
        <f>IF(OR(H91="Current",H91="1–30 days",H91="31–60 days",H91="61–90 days",H91="91+ days"),IF(D91&gt;=Setup!$B$4,0,DATEDIF(D91,Setup!$B$4,"D")),"")</f>
        <v/>
      </c>
      <c r="H91" s="14" t="str">
        <f>IF(AND(A91="",B91="",C91="",D91="",E91="",F91=""),"",IF(OR(A91="",B91="",C91="",D91="",E91="",F91=""),"Incomplete",IF(COUNTIF($L$5:$L$1004,L91)&gt;1,"Check invoice #",IF(OR(COUNT(E91)=0,COUNT(F91)=0),"Check amounts",IF(OR(E91&lt;0,F91&lt;0,F91&gt;E91),"Check amounts",IF(OR(COUNT(C91)=0,COUNT(D91)=0),"Check dates",IF(D91&lt;C91,"Check dates",IF(ROUND(F91,2)=0,"Paid / zero balance",IF(Setup!$B$4="","Set aging date",IF(D91&gt;=Setup!$B$4,"Current",IF(DATEDIF(D91,Setup!$B$4,"D")&lt;=30,"1–30 days",IF(DATEDIF(D91,Setup!$B$4,"D")&lt;=60,"31–60 days",IF(DATEDIF(D91,Setup!$B$4,"D")&lt;=90,"61–90 days","91+ days")))))))))))))</f>
        <v/>
      </c>
      <c r="I91" s="5"/>
      <c r="J91" s="15">
        <f>IF(OR(H91="Current",H91="1–30 days",H91="31–60 days",H91="61–90 days",H91="91+ days"),F91,0)</f>
        <v>0</v>
      </c>
      <c r="K91">
        <f>IF(J91&gt;0,IF(COUNTIFS($M$5:$M91,M91,$J$5:$J91,"&gt;0")=1,1,0),0)</f>
        <v>0</v>
      </c>
      <c r="L91" t="str">
        <f>IF(A91="","","k"&amp;SUBSTITUTE(SUBSTITUTE(SUBSTITUTE(SUBSTITUTE(SUBSTITUTE(SUBSTITUTE(A91,"~","{t}"),"*","{s}"),"?","{q}"),"&lt;","{lt}"),"&gt;","{gt}"),"=","{eq}"))</f>
        <v/>
      </c>
      <c r="M91" t="str">
        <f>IF(B91="","","k"&amp;SUBSTITUTE(SUBSTITUTE(SUBSTITUTE(SUBSTITUTE(SUBSTITUTE(SUBSTITUTE(B91,"~","{t}"),"*","{s}"),"?","{q}"),"&lt;","{lt}"),"&gt;","{gt}"),"=","{eq}"))</f>
        <v/>
      </c>
    </row>
    <row r="92" spans="1:13" x14ac:dyDescent="0.25">
      <c r="A92" s="5"/>
      <c r="B92" s="5"/>
      <c r="C92" s="8"/>
      <c r="D92" s="8"/>
      <c r="E92" s="12"/>
      <c r="F92" s="12"/>
      <c r="G92" s="13" t="str">
        <f>IF(OR(H92="Current",H92="1–30 days",H92="31–60 days",H92="61–90 days",H92="91+ days"),IF(D92&gt;=Setup!$B$4,0,DATEDIF(D92,Setup!$B$4,"D")),"")</f>
        <v/>
      </c>
      <c r="H92" s="14" t="str">
        <f>IF(AND(A92="",B92="",C92="",D92="",E92="",F92=""),"",IF(OR(A92="",B92="",C92="",D92="",E92="",F92=""),"Incomplete",IF(COUNTIF($L$5:$L$1004,L92)&gt;1,"Check invoice #",IF(OR(COUNT(E92)=0,COUNT(F92)=0),"Check amounts",IF(OR(E92&lt;0,F92&lt;0,F92&gt;E92),"Check amounts",IF(OR(COUNT(C92)=0,COUNT(D92)=0),"Check dates",IF(D92&lt;C92,"Check dates",IF(ROUND(F92,2)=0,"Paid / zero balance",IF(Setup!$B$4="","Set aging date",IF(D92&gt;=Setup!$B$4,"Current",IF(DATEDIF(D92,Setup!$B$4,"D")&lt;=30,"1–30 days",IF(DATEDIF(D92,Setup!$B$4,"D")&lt;=60,"31–60 days",IF(DATEDIF(D92,Setup!$B$4,"D")&lt;=90,"61–90 days","91+ days")))))))))))))</f>
        <v/>
      </c>
      <c r="I92" s="5"/>
      <c r="J92" s="15">
        <f>IF(OR(H92="Current",H92="1–30 days",H92="31–60 days",H92="61–90 days",H92="91+ days"),F92,0)</f>
        <v>0</v>
      </c>
      <c r="K92">
        <f>IF(J92&gt;0,IF(COUNTIFS($M$5:$M92,M92,$J$5:$J92,"&gt;0")=1,1,0),0)</f>
        <v>0</v>
      </c>
      <c r="L92" t="str">
        <f>IF(A92="","","k"&amp;SUBSTITUTE(SUBSTITUTE(SUBSTITUTE(SUBSTITUTE(SUBSTITUTE(SUBSTITUTE(A92,"~","{t}"),"*","{s}"),"?","{q}"),"&lt;","{lt}"),"&gt;","{gt}"),"=","{eq}"))</f>
        <v/>
      </c>
      <c r="M92" t="str">
        <f>IF(B92="","","k"&amp;SUBSTITUTE(SUBSTITUTE(SUBSTITUTE(SUBSTITUTE(SUBSTITUTE(SUBSTITUTE(B92,"~","{t}"),"*","{s}"),"?","{q}"),"&lt;","{lt}"),"&gt;","{gt}"),"=","{eq}"))</f>
        <v/>
      </c>
    </row>
    <row r="93" spans="1:13" x14ac:dyDescent="0.25">
      <c r="A93" s="5"/>
      <c r="B93" s="5"/>
      <c r="C93" s="8"/>
      <c r="D93" s="8"/>
      <c r="E93" s="12"/>
      <c r="F93" s="12"/>
      <c r="G93" s="13" t="str">
        <f>IF(OR(H93="Current",H93="1–30 days",H93="31–60 days",H93="61–90 days",H93="91+ days"),IF(D93&gt;=Setup!$B$4,0,DATEDIF(D93,Setup!$B$4,"D")),"")</f>
        <v/>
      </c>
      <c r="H93" s="14" t="str">
        <f>IF(AND(A93="",B93="",C93="",D93="",E93="",F93=""),"",IF(OR(A93="",B93="",C93="",D93="",E93="",F93=""),"Incomplete",IF(COUNTIF($L$5:$L$1004,L93)&gt;1,"Check invoice #",IF(OR(COUNT(E93)=0,COUNT(F93)=0),"Check amounts",IF(OR(E93&lt;0,F93&lt;0,F93&gt;E93),"Check amounts",IF(OR(COUNT(C93)=0,COUNT(D93)=0),"Check dates",IF(D93&lt;C93,"Check dates",IF(ROUND(F93,2)=0,"Paid / zero balance",IF(Setup!$B$4="","Set aging date",IF(D93&gt;=Setup!$B$4,"Current",IF(DATEDIF(D93,Setup!$B$4,"D")&lt;=30,"1–30 days",IF(DATEDIF(D93,Setup!$B$4,"D")&lt;=60,"31–60 days",IF(DATEDIF(D93,Setup!$B$4,"D")&lt;=90,"61–90 days","91+ days")))))))))))))</f>
        <v/>
      </c>
      <c r="I93" s="5"/>
      <c r="J93" s="15">
        <f>IF(OR(H93="Current",H93="1–30 days",H93="31–60 days",H93="61–90 days",H93="91+ days"),F93,0)</f>
        <v>0</v>
      </c>
      <c r="K93">
        <f>IF(J93&gt;0,IF(COUNTIFS($M$5:$M93,M93,$J$5:$J93,"&gt;0")=1,1,0),0)</f>
        <v>0</v>
      </c>
      <c r="L93" t="str">
        <f>IF(A93="","","k"&amp;SUBSTITUTE(SUBSTITUTE(SUBSTITUTE(SUBSTITUTE(SUBSTITUTE(SUBSTITUTE(A93,"~","{t}"),"*","{s}"),"?","{q}"),"&lt;","{lt}"),"&gt;","{gt}"),"=","{eq}"))</f>
        <v/>
      </c>
      <c r="M93" t="str">
        <f>IF(B93="","","k"&amp;SUBSTITUTE(SUBSTITUTE(SUBSTITUTE(SUBSTITUTE(SUBSTITUTE(SUBSTITUTE(B93,"~","{t}"),"*","{s}"),"?","{q}"),"&lt;","{lt}"),"&gt;","{gt}"),"=","{eq}"))</f>
        <v/>
      </c>
    </row>
    <row r="94" spans="1:13" x14ac:dyDescent="0.25">
      <c r="A94" s="5"/>
      <c r="B94" s="5"/>
      <c r="C94" s="8"/>
      <c r="D94" s="8"/>
      <c r="E94" s="12"/>
      <c r="F94" s="12"/>
      <c r="G94" s="13" t="str">
        <f>IF(OR(H94="Current",H94="1–30 days",H94="31–60 days",H94="61–90 days",H94="91+ days"),IF(D94&gt;=Setup!$B$4,0,DATEDIF(D94,Setup!$B$4,"D")),"")</f>
        <v/>
      </c>
      <c r="H94" s="14" t="str">
        <f>IF(AND(A94="",B94="",C94="",D94="",E94="",F94=""),"",IF(OR(A94="",B94="",C94="",D94="",E94="",F94=""),"Incomplete",IF(COUNTIF($L$5:$L$1004,L94)&gt;1,"Check invoice #",IF(OR(COUNT(E94)=0,COUNT(F94)=0),"Check amounts",IF(OR(E94&lt;0,F94&lt;0,F94&gt;E94),"Check amounts",IF(OR(COUNT(C94)=0,COUNT(D94)=0),"Check dates",IF(D94&lt;C94,"Check dates",IF(ROUND(F94,2)=0,"Paid / zero balance",IF(Setup!$B$4="","Set aging date",IF(D94&gt;=Setup!$B$4,"Current",IF(DATEDIF(D94,Setup!$B$4,"D")&lt;=30,"1–30 days",IF(DATEDIF(D94,Setup!$B$4,"D")&lt;=60,"31–60 days",IF(DATEDIF(D94,Setup!$B$4,"D")&lt;=90,"61–90 days","91+ days")))))))))))))</f>
        <v/>
      </c>
      <c r="I94" s="5"/>
      <c r="J94" s="15">
        <f>IF(OR(H94="Current",H94="1–30 days",H94="31–60 days",H94="61–90 days",H94="91+ days"),F94,0)</f>
        <v>0</v>
      </c>
      <c r="K94">
        <f>IF(J94&gt;0,IF(COUNTIFS($M$5:$M94,M94,$J$5:$J94,"&gt;0")=1,1,0),0)</f>
        <v>0</v>
      </c>
      <c r="L94" t="str">
        <f>IF(A94="","","k"&amp;SUBSTITUTE(SUBSTITUTE(SUBSTITUTE(SUBSTITUTE(SUBSTITUTE(SUBSTITUTE(A94,"~","{t}"),"*","{s}"),"?","{q}"),"&lt;","{lt}"),"&gt;","{gt}"),"=","{eq}"))</f>
        <v/>
      </c>
      <c r="M94" t="str">
        <f>IF(B94="","","k"&amp;SUBSTITUTE(SUBSTITUTE(SUBSTITUTE(SUBSTITUTE(SUBSTITUTE(SUBSTITUTE(B94,"~","{t}"),"*","{s}"),"?","{q}"),"&lt;","{lt}"),"&gt;","{gt}"),"=","{eq}"))</f>
        <v/>
      </c>
    </row>
    <row r="95" spans="1:13" x14ac:dyDescent="0.25">
      <c r="A95" s="5"/>
      <c r="B95" s="5"/>
      <c r="C95" s="8"/>
      <c r="D95" s="8"/>
      <c r="E95" s="12"/>
      <c r="F95" s="12"/>
      <c r="G95" s="13" t="str">
        <f>IF(OR(H95="Current",H95="1–30 days",H95="31–60 days",H95="61–90 days",H95="91+ days"),IF(D95&gt;=Setup!$B$4,0,DATEDIF(D95,Setup!$B$4,"D")),"")</f>
        <v/>
      </c>
      <c r="H95" s="14" t="str">
        <f>IF(AND(A95="",B95="",C95="",D95="",E95="",F95=""),"",IF(OR(A95="",B95="",C95="",D95="",E95="",F95=""),"Incomplete",IF(COUNTIF($L$5:$L$1004,L95)&gt;1,"Check invoice #",IF(OR(COUNT(E95)=0,COUNT(F95)=0),"Check amounts",IF(OR(E95&lt;0,F95&lt;0,F95&gt;E95),"Check amounts",IF(OR(COUNT(C95)=0,COUNT(D95)=0),"Check dates",IF(D95&lt;C95,"Check dates",IF(ROUND(F95,2)=0,"Paid / zero balance",IF(Setup!$B$4="","Set aging date",IF(D95&gt;=Setup!$B$4,"Current",IF(DATEDIF(D95,Setup!$B$4,"D")&lt;=30,"1–30 days",IF(DATEDIF(D95,Setup!$B$4,"D")&lt;=60,"31–60 days",IF(DATEDIF(D95,Setup!$B$4,"D")&lt;=90,"61–90 days","91+ days")))))))))))))</f>
        <v/>
      </c>
      <c r="I95" s="5"/>
      <c r="J95" s="15">
        <f>IF(OR(H95="Current",H95="1–30 days",H95="31–60 days",H95="61–90 days",H95="91+ days"),F95,0)</f>
        <v>0</v>
      </c>
      <c r="K95">
        <f>IF(J95&gt;0,IF(COUNTIFS($M$5:$M95,M95,$J$5:$J95,"&gt;0")=1,1,0),0)</f>
        <v>0</v>
      </c>
      <c r="L95" t="str">
        <f>IF(A95="","","k"&amp;SUBSTITUTE(SUBSTITUTE(SUBSTITUTE(SUBSTITUTE(SUBSTITUTE(SUBSTITUTE(A95,"~","{t}"),"*","{s}"),"?","{q}"),"&lt;","{lt}"),"&gt;","{gt}"),"=","{eq}"))</f>
        <v/>
      </c>
      <c r="M95" t="str">
        <f>IF(B95="","","k"&amp;SUBSTITUTE(SUBSTITUTE(SUBSTITUTE(SUBSTITUTE(SUBSTITUTE(SUBSTITUTE(B95,"~","{t}"),"*","{s}"),"?","{q}"),"&lt;","{lt}"),"&gt;","{gt}"),"=","{eq}"))</f>
        <v/>
      </c>
    </row>
    <row r="96" spans="1:13" x14ac:dyDescent="0.25">
      <c r="A96" s="5"/>
      <c r="B96" s="5"/>
      <c r="C96" s="8"/>
      <c r="D96" s="8"/>
      <c r="E96" s="12"/>
      <c r="F96" s="12"/>
      <c r="G96" s="13" t="str">
        <f>IF(OR(H96="Current",H96="1–30 days",H96="31–60 days",H96="61–90 days",H96="91+ days"),IF(D96&gt;=Setup!$B$4,0,DATEDIF(D96,Setup!$B$4,"D")),"")</f>
        <v/>
      </c>
      <c r="H96" s="14" t="str">
        <f>IF(AND(A96="",B96="",C96="",D96="",E96="",F96=""),"",IF(OR(A96="",B96="",C96="",D96="",E96="",F96=""),"Incomplete",IF(COUNTIF($L$5:$L$1004,L96)&gt;1,"Check invoice #",IF(OR(COUNT(E96)=0,COUNT(F96)=0),"Check amounts",IF(OR(E96&lt;0,F96&lt;0,F96&gt;E96),"Check amounts",IF(OR(COUNT(C96)=0,COUNT(D96)=0),"Check dates",IF(D96&lt;C96,"Check dates",IF(ROUND(F96,2)=0,"Paid / zero balance",IF(Setup!$B$4="","Set aging date",IF(D96&gt;=Setup!$B$4,"Current",IF(DATEDIF(D96,Setup!$B$4,"D")&lt;=30,"1–30 days",IF(DATEDIF(D96,Setup!$B$4,"D")&lt;=60,"31–60 days",IF(DATEDIF(D96,Setup!$B$4,"D")&lt;=90,"61–90 days","91+ days")))))))))))))</f>
        <v/>
      </c>
      <c r="I96" s="5"/>
      <c r="J96" s="15">
        <f>IF(OR(H96="Current",H96="1–30 days",H96="31–60 days",H96="61–90 days",H96="91+ days"),F96,0)</f>
        <v>0</v>
      </c>
      <c r="K96">
        <f>IF(J96&gt;0,IF(COUNTIFS($M$5:$M96,M96,$J$5:$J96,"&gt;0")=1,1,0),0)</f>
        <v>0</v>
      </c>
      <c r="L96" t="str">
        <f>IF(A96="","","k"&amp;SUBSTITUTE(SUBSTITUTE(SUBSTITUTE(SUBSTITUTE(SUBSTITUTE(SUBSTITUTE(A96,"~","{t}"),"*","{s}"),"?","{q}"),"&lt;","{lt}"),"&gt;","{gt}"),"=","{eq}"))</f>
        <v/>
      </c>
      <c r="M96" t="str">
        <f>IF(B96="","","k"&amp;SUBSTITUTE(SUBSTITUTE(SUBSTITUTE(SUBSTITUTE(SUBSTITUTE(SUBSTITUTE(B96,"~","{t}"),"*","{s}"),"?","{q}"),"&lt;","{lt}"),"&gt;","{gt}"),"=","{eq}"))</f>
        <v/>
      </c>
    </row>
    <row r="97" spans="1:13" x14ac:dyDescent="0.25">
      <c r="A97" s="5"/>
      <c r="B97" s="5"/>
      <c r="C97" s="8"/>
      <c r="D97" s="8"/>
      <c r="E97" s="12"/>
      <c r="F97" s="12"/>
      <c r="G97" s="13" t="str">
        <f>IF(OR(H97="Current",H97="1–30 days",H97="31–60 days",H97="61–90 days",H97="91+ days"),IF(D97&gt;=Setup!$B$4,0,DATEDIF(D97,Setup!$B$4,"D")),"")</f>
        <v/>
      </c>
      <c r="H97" s="14" t="str">
        <f>IF(AND(A97="",B97="",C97="",D97="",E97="",F97=""),"",IF(OR(A97="",B97="",C97="",D97="",E97="",F97=""),"Incomplete",IF(COUNTIF($L$5:$L$1004,L97)&gt;1,"Check invoice #",IF(OR(COUNT(E97)=0,COUNT(F97)=0),"Check amounts",IF(OR(E97&lt;0,F97&lt;0,F97&gt;E97),"Check amounts",IF(OR(COUNT(C97)=0,COUNT(D97)=0),"Check dates",IF(D97&lt;C97,"Check dates",IF(ROUND(F97,2)=0,"Paid / zero balance",IF(Setup!$B$4="","Set aging date",IF(D97&gt;=Setup!$B$4,"Current",IF(DATEDIF(D97,Setup!$B$4,"D")&lt;=30,"1–30 days",IF(DATEDIF(D97,Setup!$B$4,"D")&lt;=60,"31–60 days",IF(DATEDIF(D97,Setup!$B$4,"D")&lt;=90,"61–90 days","91+ days")))))))))))))</f>
        <v/>
      </c>
      <c r="I97" s="5"/>
      <c r="J97" s="15">
        <f>IF(OR(H97="Current",H97="1–30 days",H97="31–60 days",H97="61–90 days",H97="91+ days"),F97,0)</f>
        <v>0</v>
      </c>
      <c r="K97">
        <f>IF(J97&gt;0,IF(COUNTIFS($M$5:$M97,M97,$J$5:$J97,"&gt;0")=1,1,0),0)</f>
        <v>0</v>
      </c>
      <c r="L97" t="str">
        <f>IF(A97="","","k"&amp;SUBSTITUTE(SUBSTITUTE(SUBSTITUTE(SUBSTITUTE(SUBSTITUTE(SUBSTITUTE(A97,"~","{t}"),"*","{s}"),"?","{q}"),"&lt;","{lt}"),"&gt;","{gt}"),"=","{eq}"))</f>
        <v/>
      </c>
      <c r="M97" t="str">
        <f>IF(B97="","","k"&amp;SUBSTITUTE(SUBSTITUTE(SUBSTITUTE(SUBSTITUTE(SUBSTITUTE(SUBSTITUTE(B97,"~","{t}"),"*","{s}"),"?","{q}"),"&lt;","{lt}"),"&gt;","{gt}"),"=","{eq}"))</f>
        <v/>
      </c>
    </row>
    <row r="98" spans="1:13" x14ac:dyDescent="0.25">
      <c r="A98" s="5"/>
      <c r="B98" s="5"/>
      <c r="C98" s="8"/>
      <c r="D98" s="8"/>
      <c r="E98" s="12"/>
      <c r="F98" s="12"/>
      <c r="G98" s="13" t="str">
        <f>IF(OR(H98="Current",H98="1–30 days",H98="31–60 days",H98="61–90 days",H98="91+ days"),IF(D98&gt;=Setup!$B$4,0,DATEDIF(D98,Setup!$B$4,"D")),"")</f>
        <v/>
      </c>
      <c r="H98" s="14" t="str">
        <f>IF(AND(A98="",B98="",C98="",D98="",E98="",F98=""),"",IF(OR(A98="",B98="",C98="",D98="",E98="",F98=""),"Incomplete",IF(COUNTIF($L$5:$L$1004,L98)&gt;1,"Check invoice #",IF(OR(COUNT(E98)=0,COUNT(F98)=0),"Check amounts",IF(OR(E98&lt;0,F98&lt;0,F98&gt;E98),"Check amounts",IF(OR(COUNT(C98)=0,COUNT(D98)=0),"Check dates",IF(D98&lt;C98,"Check dates",IF(ROUND(F98,2)=0,"Paid / zero balance",IF(Setup!$B$4="","Set aging date",IF(D98&gt;=Setup!$B$4,"Current",IF(DATEDIF(D98,Setup!$B$4,"D")&lt;=30,"1–30 days",IF(DATEDIF(D98,Setup!$B$4,"D")&lt;=60,"31–60 days",IF(DATEDIF(D98,Setup!$B$4,"D")&lt;=90,"61–90 days","91+ days")))))))))))))</f>
        <v/>
      </c>
      <c r="I98" s="5"/>
      <c r="J98" s="15">
        <f>IF(OR(H98="Current",H98="1–30 days",H98="31–60 days",H98="61–90 days",H98="91+ days"),F98,0)</f>
        <v>0</v>
      </c>
      <c r="K98">
        <f>IF(J98&gt;0,IF(COUNTIFS($M$5:$M98,M98,$J$5:$J98,"&gt;0")=1,1,0),0)</f>
        <v>0</v>
      </c>
      <c r="L98" t="str">
        <f>IF(A98="","","k"&amp;SUBSTITUTE(SUBSTITUTE(SUBSTITUTE(SUBSTITUTE(SUBSTITUTE(SUBSTITUTE(A98,"~","{t}"),"*","{s}"),"?","{q}"),"&lt;","{lt}"),"&gt;","{gt}"),"=","{eq}"))</f>
        <v/>
      </c>
      <c r="M98" t="str">
        <f>IF(B98="","","k"&amp;SUBSTITUTE(SUBSTITUTE(SUBSTITUTE(SUBSTITUTE(SUBSTITUTE(SUBSTITUTE(B98,"~","{t}"),"*","{s}"),"?","{q}"),"&lt;","{lt}"),"&gt;","{gt}"),"=","{eq}"))</f>
        <v/>
      </c>
    </row>
    <row r="99" spans="1:13" x14ac:dyDescent="0.25">
      <c r="A99" s="5"/>
      <c r="B99" s="5"/>
      <c r="C99" s="8"/>
      <c r="D99" s="8"/>
      <c r="E99" s="12"/>
      <c r="F99" s="12"/>
      <c r="G99" s="13" t="str">
        <f>IF(OR(H99="Current",H99="1–30 days",H99="31–60 days",H99="61–90 days",H99="91+ days"),IF(D99&gt;=Setup!$B$4,0,DATEDIF(D99,Setup!$B$4,"D")),"")</f>
        <v/>
      </c>
      <c r="H99" s="14" t="str">
        <f>IF(AND(A99="",B99="",C99="",D99="",E99="",F99=""),"",IF(OR(A99="",B99="",C99="",D99="",E99="",F99=""),"Incomplete",IF(COUNTIF($L$5:$L$1004,L99)&gt;1,"Check invoice #",IF(OR(COUNT(E99)=0,COUNT(F99)=0),"Check amounts",IF(OR(E99&lt;0,F99&lt;0,F99&gt;E99),"Check amounts",IF(OR(COUNT(C99)=0,COUNT(D99)=0),"Check dates",IF(D99&lt;C99,"Check dates",IF(ROUND(F99,2)=0,"Paid / zero balance",IF(Setup!$B$4="","Set aging date",IF(D99&gt;=Setup!$B$4,"Current",IF(DATEDIF(D99,Setup!$B$4,"D")&lt;=30,"1–30 days",IF(DATEDIF(D99,Setup!$B$4,"D")&lt;=60,"31–60 days",IF(DATEDIF(D99,Setup!$B$4,"D")&lt;=90,"61–90 days","91+ days")))))))))))))</f>
        <v/>
      </c>
      <c r="I99" s="5"/>
      <c r="J99" s="15">
        <f>IF(OR(H99="Current",H99="1–30 days",H99="31–60 days",H99="61–90 days",H99="91+ days"),F99,0)</f>
        <v>0</v>
      </c>
      <c r="K99">
        <f>IF(J99&gt;0,IF(COUNTIFS($M$5:$M99,M99,$J$5:$J99,"&gt;0")=1,1,0),0)</f>
        <v>0</v>
      </c>
      <c r="L99" t="str">
        <f>IF(A99="","","k"&amp;SUBSTITUTE(SUBSTITUTE(SUBSTITUTE(SUBSTITUTE(SUBSTITUTE(SUBSTITUTE(A99,"~","{t}"),"*","{s}"),"?","{q}"),"&lt;","{lt}"),"&gt;","{gt}"),"=","{eq}"))</f>
        <v/>
      </c>
      <c r="M99" t="str">
        <f>IF(B99="","","k"&amp;SUBSTITUTE(SUBSTITUTE(SUBSTITUTE(SUBSTITUTE(SUBSTITUTE(SUBSTITUTE(B99,"~","{t}"),"*","{s}"),"?","{q}"),"&lt;","{lt}"),"&gt;","{gt}"),"=","{eq}"))</f>
        <v/>
      </c>
    </row>
    <row r="100" spans="1:13" x14ac:dyDescent="0.25">
      <c r="A100" s="5"/>
      <c r="B100" s="5"/>
      <c r="C100" s="8"/>
      <c r="D100" s="8"/>
      <c r="E100" s="12"/>
      <c r="F100" s="12"/>
      <c r="G100" s="13" t="str">
        <f>IF(OR(H100="Current",H100="1–30 days",H100="31–60 days",H100="61–90 days",H100="91+ days"),IF(D100&gt;=Setup!$B$4,0,DATEDIF(D100,Setup!$B$4,"D")),"")</f>
        <v/>
      </c>
      <c r="H100" s="14" t="str">
        <f>IF(AND(A100="",B100="",C100="",D100="",E100="",F100=""),"",IF(OR(A100="",B100="",C100="",D100="",E100="",F100=""),"Incomplete",IF(COUNTIF($L$5:$L$1004,L100)&gt;1,"Check invoice #",IF(OR(COUNT(E100)=0,COUNT(F100)=0),"Check amounts",IF(OR(E100&lt;0,F100&lt;0,F100&gt;E100),"Check amounts",IF(OR(COUNT(C100)=0,COUNT(D100)=0),"Check dates",IF(D100&lt;C100,"Check dates",IF(ROUND(F100,2)=0,"Paid / zero balance",IF(Setup!$B$4="","Set aging date",IF(D100&gt;=Setup!$B$4,"Current",IF(DATEDIF(D100,Setup!$B$4,"D")&lt;=30,"1–30 days",IF(DATEDIF(D100,Setup!$B$4,"D")&lt;=60,"31–60 days",IF(DATEDIF(D100,Setup!$B$4,"D")&lt;=90,"61–90 days","91+ days")))))))))))))</f>
        <v/>
      </c>
      <c r="I100" s="5"/>
      <c r="J100" s="15">
        <f>IF(OR(H100="Current",H100="1–30 days",H100="31–60 days",H100="61–90 days",H100="91+ days"),F100,0)</f>
        <v>0</v>
      </c>
      <c r="K100">
        <f>IF(J100&gt;0,IF(COUNTIFS($M$5:$M100,M100,$J$5:$J100,"&gt;0")=1,1,0),0)</f>
        <v>0</v>
      </c>
      <c r="L100" t="str">
        <f>IF(A100="","","k"&amp;SUBSTITUTE(SUBSTITUTE(SUBSTITUTE(SUBSTITUTE(SUBSTITUTE(SUBSTITUTE(A100,"~","{t}"),"*","{s}"),"?","{q}"),"&lt;","{lt}"),"&gt;","{gt}"),"=","{eq}"))</f>
        <v/>
      </c>
      <c r="M100" t="str">
        <f>IF(B100="","","k"&amp;SUBSTITUTE(SUBSTITUTE(SUBSTITUTE(SUBSTITUTE(SUBSTITUTE(SUBSTITUTE(B100,"~","{t}"),"*","{s}"),"?","{q}"),"&lt;","{lt}"),"&gt;","{gt}"),"=","{eq}"))</f>
        <v/>
      </c>
    </row>
    <row r="101" spans="1:13" x14ac:dyDescent="0.25">
      <c r="A101" s="5"/>
      <c r="B101" s="5"/>
      <c r="C101" s="8"/>
      <c r="D101" s="8"/>
      <c r="E101" s="12"/>
      <c r="F101" s="12"/>
      <c r="G101" s="13" t="str">
        <f>IF(OR(H101="Current",H101="1–30 days",H101="31–60 days",H101="61–90 days",H101="91+ days"),IF(D101&gt;=Setup!$B$4,0,DATEDIF(D101,Setup!$B$4,"D")),"")</f>
        <v/>
      </c>
      <c r="H101" s="14" t="str">
        <f>IF(AND(A101="",B101="",C101="",D101="",E101="",F101=""),"",IF(OR(A101="",B101="",C101="",D101="",E101="",F101=""),"Incomplete",IF(COUNTIF($L$5:$L$1004,L101)&gt;1,"Check invoice #",IF(OR(COUNT(E101)=0,COUNT(F101)=0),"Check amounts",IF(OR(E101&lt;0,F101&lt;0,F101&gt;E101),"Check amounts",IF(OR(COUNT(C101)=0,COUNT(D101)=0),"Check dates",IF(D101&lt;C101,"Check dates",IF(ROUND(F101,2)=0,"Paid / zero balance",IF(Setup!$B$4="","Set aging date",IF(D101&gt;=Setup!$B$4,"Current",IF(DATEDIF(D101,Setup!$B$4,"D")&lt;=30,"1–30 days",IF(DATEDIF(D101,Setup!$B$4,"D")&lt;=60,"31–60 days",IF(DATEDIF(D101,Setup!$B$4,"D")&lt;=90,"61–90 days","91+ days")))))))))))))</f>
        <v/>
      </c>
      <c r="I101" s="5"/>
      <c r="J101" s="15">
        <f>IF(OR(H101="Current",H101="1–30 days",H101="31–60 days",H101="61–90 days",H101="91+ days"),F101,0)</f>
        <v>0</v>
      </c>
      <c r="K101">
        <f>IF(J101&gt;0,IF(COUNTIFS($M$5:$M101,M101,$J$5:$J101,"&gt;0")=1,1,0),0)</f>
        <v>0</v>
      </c>
      <c r="L101" t="str">
        <f>IF(A101="","","k"&amp;SUBSTITUTE(SUBSTITUTE(SUBSTITUTE(SUBSTITUTE(SUBSTITUTE(SUBSTITUTE(A101,"~","{t}"),"*","{s}"),"?","{q}"),"&lt;","{lt}"),"&gt;","{gt}"),"=","{eq}"))</f>
        <v/>
      </c>
      <c r="M101" t="str">
        <f>IF(B101="","","k"&amp;SUBSTITUTE(SUBSTITUTE(SUBSTITUTE(SUBSTITUTE(SUBSTITUTE(SUBSTITUTE(B101,"~","{t}"),"*","{s}"),"?","{q}"),"&lt;","{lt}"),"&gt;","{gt}"),"=","{eq}"))</f>
        <v/>
      </c>
    </row>
    <row r="102" spans="1:13" x14ac:dyDescent="0.25">
      <c r="A102" s="5"/>
      <c r="B102" s="5"/>
      <c r="C102" s="8"/>
      <c r="D102" s="8"/>
      <c r="E102" s="12"/>
      <c r="F102" s="12"/>
      <c r="G102" s="13" t="str">
        <f>IF(OR(H102="Current",H102="1–30 days",H102="31–60 days",H102="61–90 days",H102="91+ days"),IF(D102&gt;=Setup!$B$4,0,DATEDIF(D102,Setup!$B$4,"D")),"")</f>
        <v/>
      </c>
      <c r="H102" s="14" t="str">
        <f>IF(AND(A102="",B102="",C102="",D102="",E102="",F102=""),"",IF(OR(A102="",B102="",C102="",D102="",E102="",F102=""),"Incomplete",IF(COUNTIF($L$5:$L$1004,L102)&gt;1,"Check invoice #",IF(OR(COUNT(E102)=0,COUNT(F102)=0),"Check amounts",IF(OR(E102&lt;0,F102&lt;0,F102&gt;E102),"Check amounts",IF(OR(COUNT(C102)=0,COUNT(D102)=0),"Check dates",IF(D102&lt;C102,"Check dates",IF(ROUND(F102,2)=0,"Paid / zero balance",IF(Setup!$B$4="","Set aging date",IF(D102&gt;=Setup!$B$4,"Current",IF(DATEDIF(D102,Setup!$B$4,"D")&lt;=30,"1–30 days",IF(DATEDIF(D102,Setup!$B$4,"D")&lt;=60,"31–60 days",IF(DATEDIF(D102,Setup!$B$4,"D")&lt;=90,"61–90 days","91+ days")))))))))))))</f>
        <v/>
      </c>
      <c r="I102" s="5"/>
      <c r="J102" s="15">
        <f>IF(OR(H102="Current",H102="1–30 days",H102="31–60 days",H102="61–90 days",H102="91+ days"),F102,0)</f>
        <v>0</v>
      </c>
      <c r="K102">
        <f>IF(J102&gt;0,IF(COUNTIFS($M$5:$M102,M102,$J$5:$J102,"&gt;0")=1,1,0),0)</f>
        <v>0</v>
      </c>
      <c r="L102" t="str">
        <f>IF(A102="","","k"&amp;SUBSTITUTE(SUBSTITUTE(SUBSTITUTE(SUBSTITUTE(SUBSTITUTE(SUBSTITUTE(A102,"~","{t}"),"*","{s}"),"?","{q}"),"&lt;","{lt}"),"&gt;","{gt}"),"=","{eq}"))</f>
        <v/>
      </c>
      <c r="M102" t="str">
        <f>IF(B102="","","k"&amp;SUBSTITUTE(SUBSTITUTE(SUBSTITUTE(SUBSTITUTE(SUBSTITUTE(SUBSTITUTE(B102,"~","{t}"),"*","{s}"),"?","{q}"),"&lt;","{lt}"),"&gt;","{gt}"),"=","{eq}"))</f>
        <v/>
      </c>
    </row>
    <row r="103" spans="1:13" x14ac:dyDescent="0.25">
      <c r="A103" s="5"/>
      <c r="B103" s="5"/>
      <c r="C103" s="8"/>
      <c r="D103" s="8"/>
      <c r="E103" s="12"/>
      <c r="F103" s="12"/>
      <c r="G103" s="13" t="str">
        <f>IF(OR(H103="Current",H103="1–30 days",H103="31–60 days",H103="61–90 days",H103="91+ days"),IF(D103&gt;=Setup!$B$4,0,DATEDIF(D103,Setup!$B$4,"D")),"")</f>
        <v/>
      </c>
      <c r="H103" s="14" t="str">
        <f>IF(AND(A103="",B103="",C103="",D103="",E103="",F103=""),"",IF(OR(A103="",B103="",C103="",D103="",E103="",F103=""),"Incomplete",IF(COUNTIF($L$5:$L$1004,L103)&gt;1,"Check invoice #",IF(OR(COUNT(E103)=0,COUNT(F103)=0),"Check amounts",IF(OR(E103&lt;0,F103&lt;0,F103&gt;E103),"Check amounts",IF(OR(COUNT(C103)=0,COUNT(D103)=0),"Check dates",IF(D103&lt;C103,"Check dates",IF(ROUND(F103,2)=0,"Paid / zero balance",IF(Setup!$B$4="","Set aging date",IF(D103&gt;=Setup!$B$4,"Current",IF(DATEDIF(D103,Setup!$B$4,"D")&lt;=30,"1–30 days",IF(DATEDIF(D103,Setup!$B$4,"D")&lt;=60,"31–60 days",IF(DATEDIF(D103,Setup!$B$4,"D")&lt;=90,"61–90 days","91+ days")))))))))))))</f>
        <v/>
      </c>
      <c r="I103" s="5"/>
      <c r="J103" s="15">
        <f>IF(OR(H103="Current",H103="1–30 days",H103="31–60 days",H103="61–90 days",H103="91+ days"),F103,0)</f>
        <v>0</v>
      </c>
      <c r="K103">
        <f>IF(J103&gt;0,IF(COUNTIFS($M$5:$M103,M103,$J$5:$J103,"&gt;0")=1,1,0),0)</f>
        <v>0</v>
      </c>
      <c r="L103" t="str">
        <f>IF(A103="","","k"&amp;SUBSTITUTE(SUBSTITUTE(SUBSTITUTE(SUBSTITUTE(SUBSTITUTE(SUBSTITUTE(A103,"~","{t}"),"*","{s}"),"?","{q}"),"&lt;","{lt}"),"&gt;","{gt}"),"=","{eq}"))</f>
        <v/>
      </c>
      <c r="M103" t="str">
        <f>IF(B103="","","k"&amp;SUBSTITUTE(SUBSTITUTE(SUBSTITUTE(SUBSTITUTE(SUBSTITUTE(SUBSTITUTE(B103,"~","{t}"),"*","{s}"),"?","{q}"),"&lt;","{lt}"),"&gt;","{gt}"),"=","{eq}"))</f>
        <v/>
      </c>
    </row>
    <row r="104" spans="1:13" x14ac:dyDescent="0.25">
      <c r="A104" s="5"/>
      <c r="B104" s="5"/>
      <c r="C104" s="8"/>
      <c r="D104" s="8"/>
      <c r="E104" s="12"/>
      <c r="F104" s="12"/>
      <c r="G104" s="13" t="str">
        <f>IF(OR(H104="Current",H104="1–30 days",H104="31–60 days",H104="61–90 days",H104="91+ days"),IF(D104&gt;=Setup!$B$4,0,DATEDIF(D104,Setup!$B$4,"D")),"")</f>
        <v/>
      </c>
      <c r="H104" s="14" t="str">
        <f>IF(AND(A104="",B104="",C104="",D104="",E104="",F104=""),"",IF(OR(A104="",B104="",C104="",D104="",E104="",F104=""),"Incomplete",IF(COUNTIF($L$5:$L$1004,L104)&gt;1,"Check invoice #",IF(OR(COUNT(E104)=0,COUNT(F104)=0),"Check amounts",IF(OR(E104&lt;0,F104&lt;0,F104&gt;E104),"Check amounts",IF(OR(COUNT(C104)=0,COUNT(D104)=0),"Check dates",IF(D104&lt;C104,"Check dates",IF(ROUND(F104,2)=0,"Paid / zero balance",IF(Setup!$B$4="","Set aging date",IF(D104&gt;=Setup!$B$4,"Current",IF(DATEDIF(D104,Setup!$B$4,"D")&lt;=30,"1–30 days",IF(DATEDIF(D104,Setup!$B$4,"D")&lt;=60,"31–60 days",IF(DATEDIF(D104,Setup!$B$4,"D")&lt;=90,"61–90 days","91+ days")))))))))))))</f>
        <v/>
      </c>
      <c r="I104" s="5"/>
      <c r="J104" s="15">
        <f>IF(OR(H104="Current",H104="1–30 days",H104="31–60 days",H104="61–90 days",H104="91+ days"),F104,0)</f>
        <v>0</v>
      </c>
      <c r="K104">
        <f>IF(J104&gt;0,IF(COUNTIFS($M$5:$M104,M104,$J$5:$J104,"&gt;0")=1,1,0),0)</f>
        <v>0</v>
      </c>
      <c r="L104" t="str">
        <f>IF(A104="","","k"&amp;SUBSTITUTE(SUBSTITUTE(SUBSTITUTE(SUBSTITUTE(SUBSTITUTE(SUBSTITUTE(A104,"~","{t}"),"*","{s}"),"?","{q}"),"&lt;","{lt}"),"&gt;","{gt}"),"=","{eq}"))</f>
        <v/>
      </c>
      <c r="M104" t="str">
        <f>IF(B104="","","k"&amp;SUBSTITUTE(SUBSTITUTE(SUBSTITUTE(SUBSTITUTE(SUBSTITUTE(SUBSTITUTE(B104,"~","{t}"),"*","{s}"),"?","{q}"),"&lt;","{lt}"),"&gt;","{gt}"),"=","{eq}"))</f>
        <v/>
      </c>
    </row>
    <row r="105" spans="1:13" x14ac:dyDescent="0.25">
      <c r="A105" s="5"/>
      <c r="B105" s="5"/>
      <c r="C105" s="8"/>
      <c r="D105" s="8"/>
      <c r="E105" s="12"/>
      <c r="F105" s="12"/>
      <c r="G105" s="13" t="str">
        <f>IF(OR(H105="Current",H105="1–30 days",H105="31–60 days",H105="61–90 days",H105="91+ days"),IF(D105&gt;=Setup!$B$4,0,DATEDIF(D105,Setup!$B$4,"D")),"")</f>
        <v/>
      </c>
      <c r="H105" s="14" t="str">
        <f>IF(AND(A105="",B105="",C105="",D105="",E105="",F105=""),"",IF(OR(A105="",B105="",C105="",D105="",E105="",F105=""),"Incomplete",IF(COUNTIF($L$5:$L$1004,L105)&gt;1,"Check invoice #",IF(OR(COUNT(E105)=0,COUNT(F105)=0),"Check amounts",IF(OR(E105&lt;0,F105&lt;0,F105&gt;E105),"Check amounts",IF(OR(COUNT(C105)=0,COUNT(D105)=0),"Check dates",IF(D105&lt;C105,"Check dates",IF(ROUND(F105,2)=0,"Paid / zero balance",IF(Setup!$B$4="","Set aging date",IF(D105&gt;=Setup!$B$4,"Current",IF(DATEDIF(D105,Setup!$B$4,"D")&lt;=30,"1–30 days",IF(DATEDIF(D105,Setup!$B$4,"D")&lt;=60,"31–60 days",IF(DATEDIF(D105,Setup!$B$4,"D")&lt;=90,"61–90 days","91+ days")))))))))))))</f>
        <v/>
      </c>
      <c r="I105" s="5"/>
      <c r="J105" s="15">
        <f>IF(OR(H105="Current",H105="1–30 days",H105="31–60 days",H105="61–90 days",H105="91+ days"),F105,0)</f>
        <v>0</v>
      </c>
      <c r="K105">
        <f>IF(J105&gt;0,IF(COUNTIFS($M$5:$M105,M105,$J$5:$J105,"&gt;0")=1,1,0),0)</f>
        <v>0</v>
      </c>
      <c r="L105" t="str">
        <f>IF(A105="","","k"&amp;SUBSTITUTE(SUBSTITUTE(SUBSTITUTE(SUBSTITUTE(SUBSTITUTE(SUBSTITUTE(A105,"~","{t}"),"*","{s}"),"?","{q}"),"&lt;","{lt}"),"&gt;","{gt}"),"=","{eq}"))</f>
        <v/>
      </c>
      <c r="M105" t="str">
        <f>IF(B105="","","k"&amp;SUBSTITUTE(SUBSTITUTE(SUBSTITUTE(SUBSTITUTE(SUBSTITUTE(SUBSTITUTE(B105,"~","{t}"),"*","{s}"),"?","{q}"),"&lt;","{lt}"),"&gt;","{gt}"),"=","{eq}"))</f>
        <v/>
      </c>
    </row>
    <row r="106" spans="1:13" x14ac:dyDescent="0.25">
      <c r="A106" s="5"/>
      <c r="B106" s="5"/>
      <c r="C106" s="8"/>
      <c r="D106" s="8"/>
      <c r="E106" s="12"/>
      <c r="F106" s="12"/>
      <c r="G106" s="13" t="str">
        <f>IF(OR(H106="Current",H106="1–30 days",H106="31–60 days",H106="61–90 days",H106="91+ days"),IF(D106&gt;=Setup!$B$4,0,DATEDIF(D106,Setup!$B$4,"D")),"")</f>
        <v/>
      </c>
      <c r="H106" s="14" t="str">
        <f>IF(AND(A106="",B106="",C106="",D106="",E106="",F106=""),"",IF(OR(A106="",B106="",C106="",D106="",E106="",F106=""),"Incomplete",IF(COUNTIF($L$5:$L$1004,L106)&gt;1,"Check invoice #",IF(OR(COUNT(E106)=0,COUNT(F106)=0),"Check amounts",IF(OR(E106&lt;0,F106&lt;0,F106&gt;E106),"Check amounts",IF(OR(COUNT(C106)=0,COUNT(D106)=0),"Check dates",IF(D106&lt;C106,"Check dates",IF(ROUND(F106,2)=0,"Paid / zero balance",IF(Setup!$B$4="","Set aging date",IF(D106&gt;=Setup!$B$4,"Current",IF(DATEDIF(D106,Setup!$B$4,"D")&lt;=30,"1–30 days",IF(DATEDIF(D106,Setup!$B$4,"D")&lt;=60,"31–60 days",IF(DATEDIF(D106,Setup!$B$4,"D")&lt;=90,"61–90 days","91+ days")))))))))))))</f>
        <v/>
      </c>
      <c r="I106" s="5"/>
      <c r="J106" s="15">
        <f>IF(OR(H106="Current",H106="1–30 days",H106="31–60 days",H106="61–90 days",H106="91+ days"),F106,0)</f>
        <v>0</v>
      </c>
      <c r="K106">
        <f>IF(J106&gt;0,IF(COUNTIFS($M$5:$M106,M106,$J$5:$J106,"&gt;0")=1,1,0),0)</f>
        <v>0</v>
      </c>
      <c r="L106" t="str">
        <f>IF(A106="","","k"&amp;SUBSTITUTE(SUBSTITUTE(SUBSTITUTE(SUBSTITUTE(SUBSTITUTE(SUBSTITUTE(A106,"~","{t}"),"*","{s}"),"?","{q}"),"&lt;","{lt}"),"&gt;","{gt}"),"=","{eq}"))</f>
        <v/>
      </c>
      <c r="M106" t="str">
        <f>IF(B106="","","k"&amp;SUBSTITUTE(SUBSTITUTE(SUBSTITUTE(SUBSTITUTE(SUBSTITUTE(SUBSTITUTE(B106,"~","{t}"),"*","{s}"),"?","{q}"),"&lt;","{lt}"),"&gt;","{gt}"),"=","{eq}"))</f>
        <v/>
      </c>
    </row>
    <row r="107" spans="1:13" x14ac:dyDescent="0.25">
      <c r="A107" s="5"/>
      <c r="B107" s="5"/>
      <c r="C107" s="8"/>
      <c r="D107" s="8"/>
      <c r="E107" s="12"/>
      <c r="F107" s="12"/>
      <c r="G107" s="13" t="str">
        <f>IF(OR(H107="Current",H107="1–30 days",H107="31–60 days",H107="61–90 days",H107="91+ days"),IF(D107&gt;=Setup!$B$4,0,DATEDIF(D107,Setup!$B$4,"D")),"")</f>
        <v/>
      </c>
      <c r="H107" s="14" t="str">
        <f>IF(AND(A107="",B107="",C107="",D107="",E107="",F107=""),"",IF(OR(A107="",B107="",C107="",D107="",E107="",F107=""),"Incomplete",IF(COUNTIF($L$5:$L$1004,L107)&gt;1,"Check invoice #",IF(OR(COUNT(E107)=0,COUNT(F107)=0),"Check amounts",IF(OR(E107&lt;0,F107&lt;0,F107&gt;E107),"Check amounts",IF(OR(COUNT(C107)=0,COUNT(D107)=0),"Check dates",IF(D107&lt;C107,"Check dates",IF(ROUND(F107,2)=0,"Paid / zero balance",IF(Setup!$B$4="","Set aging date",IF(D107&gt;=Setup!$B$4,"Current",IF(DATEDIF(D107,Setup!$B$4,"D")&lt;=30,"1–30 days",IF(DATEDIF(D107,Setup!$B$4,"D")&lt;=60,"31–60 days",IF(DATEDIF(D107,Setup!$B$4,"D")&lt;=90,"61–90 days","91+ days")))))))))))))</f>
        <v/>
      </c>
      <c r="I107" s="5"/>
      <c r="J107" s="15">
        <f>IF(OR(H107="Current",H107="1–30 days",H107="31–60 days",H107="61–90 days",H107="91+ days"),F107,0)</f>
        <v>0</v>
      </c>
      <c r="K107">
        <f>IF(J107&gt;0,IF(COUNTIFS($M$5:$M107,M107,$J$5:$J107,"&gt;0")=1,1,0),0)</f>
        <v>0</v>
      </c>
      <c r="L107" t="str">
        <f>IF(A107="","","k"&amp;SUBSTITUTE(SUBSTITUTE(SUBSTITUTE(SUBSTITUTE(SUBSTITUTE(SUBSTITUTE(A107,"~","{t}"),"*","{s}"),"?","{q}"),"&lt;","{lt}"),"&gt;","{gt}"),"=","{eq}"))</f>
        <v/>
      </c>
      <c r="M107" t="str">
        <f>IF(B107="","","k"&amp;SUBSTITUTE(SUBSTITUTE(SUBSTITUTE(SUBSTITUTE(SUBSTITUTE(SUBSTITUTE(B107,"~","{t}"),"*","{s}"),"?","{q}"),"&lt;","{lt}"),"&gt;","{gt}"),"=","{eq}"))</f>
        <v/>
      </c>
    </row>
    <row r="108" spans="1:13" x14ac:dyDescent="0.25">
      <c r="A108" s="5"/>
      <c r="B108" s="5"/>
      <c r="C108" s="8"/>
      <c r="D108" s="8"/>
      <c r="E108" s="12"/>
      <c r="F108" s="12"/>
      <c r="G108" s="13" t="str">
        <f>IF(OR(H108="Current",H108="1–30 days",H108="31–60 days",H108="61–90 days",H108="91+ days"),IF(D108&gt;=Setup!$B$4,0,DATEDIF(D108,Setup!$B$4,"D")),"")</f>
        <v/>
      </c>
      <c r="H108" s="14" t="str">
        <f>IF(AND(A108="",B108="",C108="",D108="",E108="",F108=""),"",IF(OR(A108="",B108="",C108="",D108="",E108="",F108=""),"Incomplete",IF(COUNTIF($L$5:$L$1004,L108)&gt;1,"Check invoice #",IF(OR(COUNT(E108)=0,COUNT(F108)=0),"Check amounts",IF(OR(E108&lt;0,F108&lt;0,F108&gt;E108),"Check amounts",IF(OR(COUNT(C108)=0,COUNT(D108)=0),"Check dates",IF(D108&lt;C108,"Check dates",IF(ROUND(F108,2)=0,"Paid / zero balance",IF(Setup!$B$4="","Set aging date",IF(D108&gt;=Setup!$B$4,"Current",IF(DATEDIF(D108,Setup!$B$4,"D")&lt;=30,"1–30 days",IF(DATEDIF(D108,Setup!$B$4,"D")&lt;=60,"31–60 days",IF(DATEDIF(D108,Setup!$B$4,"D")&lt;=90,"61–90 days","91+ days")))))))))))))</f>
        <v/>
      </c>
      <c r="I108" s="5"/>
      <c r="J108" s="15">
        <f>IF(OR(H108="Current",H108="1–30 days",H108="31–60 days",H108="61–90 days",H108="91+ days"),F108,0)</f>
        <v>0</v>
      </c>
      <c r="K108">
        <f>IF(J108&gt;0,IF(COUNTIFS($M$5:$M108,M108,$J$5:$J108,"&gt;0")=1,1,0),0)</f>
        <v>0</v>
      </c>
      <c r="L108" t="str">
        <f>IF(A108="","","k"&amp;SUBSTITUTE(SUBSTITUTE(SUBSTITUTE(SUBSTITUTE(SUBSTITUTE(SUBSTITUTE(A108,"~","{t}"),"*","{s}"),"?","{q}"),"&lt;","{lt}"),"&gt;","{gt}"),"=","{eq}"))</f>
        <v/>
      </c>
      <c r="M108" t="str">
        <f>IF(B108="","","k"&amp;SUBSTITUTE(SUBSTITUTE(SUBSTITUTE(SUBSTITUTE(SUBSTITUTE(SUBSTITUTE(B108,"~","{t}"),"*","{s}"),"?","{q}"),"&lt;","{lt}"),"&gt;","{gt}"),"=","{eq}"))</f>
        <v/>
      </c>
    </row>
    <row r="109" spans="1:13" x14ac:dyDescent="0.25">
      <c r="A109" s="5"/>
      <c r="B109" s="5"/>
      <c r="C109" s="8"/>
      <c r="D109" s="8"/>
      <c r="E109" s="12"/>
      <c r="F109" s="12"/>
      <c r="G109" s="13" t="str">
        <f>IF(OR(H109="Current",H109="1–30 days",H109="31–60 days",H109="61–90 days",H109="91+ days"),IF(D109&gt;=Setup!$B$4,0,DATEDIF(D109,Setup!$B$4,"D")),"")</f>
        <v/>
      </c>
      <c r="H109" s="14" t="str">
        <f>IF(AND(A109="",B109="",C109="",D109="",E109="",F109=""),"",IF(OR(A109="",B109="",C109="",D109="",E109="",F109=""),"Incomplete",IF(COUNTIF($L$5:$L$1004,L109)&gt;1,"Check invoice #",IF(OR(COUNT(E109)=0,COUNT(F109)=0),"Check amounts",IF(OR(E109&lt;0,F109&lt;0,F109&gt;E109),"Check amounts",IF(OR(COUNT(C109)=0,COUNT(D109)=0),"Check dates",IF(D109&lt;C109,"Check dates",IF(ROUND(F109,2)=0,"Paid / zero balance",IF(Setup!$B$4="","Set aging date",IF(D109&gt;=Setup!$B$4,"Current",IF(DATEDIF(D109,Setup!$B$4,"D")&lt;=30,"1–30 days",IF(DATEDIF(D109,Setup!$B$4,"D")&lt;=60,"31–60 days",IF(DATEDIF(D109,Setup!$B$4,"D")&lt;=90,"61–90 days","91+ days")))))))))))))</f>
        <v/>
      </c>
      <c r="I109" s="5"/>
      <c r="J109" s="15">
        <f>IF(OR(H109="Current",H109="1–30 days",H109="31–60 days",H109="61–90 days",H109="91+ days"),F109,0)</f>
        <v>0</v>
      </c>
      <c r="K109">
        <f>IF(J109&gt;0,IF(COUNTIFS($M$5:$M109,M109,$J$5:$J109,"&gt;0")=1,1,0),0)</f>
        <v>0</v>
      </c>
      <c r="L109" t="str">
        <f>IF(A109="","","k"&amp;SUBSTITUTE(SUBSTITUTE(SUBSTITUTE(SUBSTITUTE(SUBSTITUTE(SUBSTITUTE(A109,"~","{t}"),"*","{s}"),"?","{q}"),"&lt;","{lt}"),"&gt;","{gt}"),"=","{eq}"))</f>
        <v/>
      </c>
      <c r="M109" t="str">
        <f>IF(B109="","","k"&amp;SUBSTITUTE(SUBSTITUTE(SUBSTITUTE(SUBSTITUTE(SUBSTITUTE(SUBSTITUTE(B109,"~","{t}"),"*","{s}"),"?","{q}"),"&lt;","{lt}"),"&gt;","{gt}"),"=","{eq}"))</f>
        <v/>
      </c>
    </row>
    <row r="110" spans="1:13" x14ac:dyDescent="0.25">
      <c r="A110" s="5"/>
      <c r="B110" s="5"/>
      <c r="C110" s="8"/>
      <c r="D110" s="8"/>
      <c r="E110" s="12"/>
      <c r="F110" s="12"/>
      <c r="G110" s="13" t="str">
        <f>IF(OR(H110="Current",H110="1–30 days",H110="31–60 days",H110="61–90 days",H110="91+ days"),IF(D110&gt;=Setup!$B$4,0,DATEDIF(D110,Setup!$B$4,"D")),"")</f>
        <v/>
      </c>
      <c r="H110" s="14" t="str">
        <f>IF(AND(A110="",B110="",C110="",D110="",E110="",F110=""),"",IF(OR(A110="",B110="",C110="",D110="",E110="",F110=""),"Incomplete",IF(COUNTIF($L$5:$L$1004,L110)&gt;1,"Check invoice #",IF(OR(COUNT(E110)=0,COUNT(F110)=0),"Check amounts",IF(OR(E110&lt;0,F110&lt;0,F110&gt;E110),"Check amounts",IF(OR(COUNT(C110)=0,COUNT(D110)=0),"Check dates",IF(D110&lt;C110,"Check dates",IF(ROUND(F110,2)=0,"Paid / zero balance",IF(Setup!$B$4="","Set aging date",IF(D110&gt;=Setup!$B$4,"Current",IF(DATEDIF(D110,Setup!$B$4,"D")&lt;=30,"1–30 days",IF(DATEDIF(D110,Setup!$B$4,"D")&lt;=60,"31–60 days",IF(DATEDIF(D110,Setup!$B$4,"D")&lt;=90,"61–90 days","91+ days")))))))))))))</f>
        <v/>
      </c>
      <c r="I110" s="5"/>
      <c r="J110" s="15">
        <f>IF(OR(H110="Current",H110="1–30 days",H110="31–60 days",H110="61–90 days",H110="91+ days"),F110,0)</f>
        <v>0</v>
      </c>
      <c r="K110">
        <f>IF(J110&gt;0,IF(COUNTIFS($M$5:$M110,M110,$J$5:$J110,"&gt;0")=1,1,0),0)</f>
        <v>0</v>
      </c>
      <c r="L110" t="str">
        <f>IF(A110="","","k"&amp;SUBSTITUTE(SUBSTITUTE(SUBSTITUTE(SUBSTITUTE(SUBSTITUTE(SUBSTITUTE(A110,"~","{t}"),"*","{s}"),"?","{q}"),"&lt;","{lt}"),"&gt;","{gt}"),"=","{eq}"))</f>
        <v/>
      </c>
      <c r="M110" t="str">
        <f>IF(B110="","","k"&amp;SUBSTITUTE(SUBSTITUTE(SUBSTITUTE(SUBSTITUTE(SUBSTITUTE(SUBSTITUTE(B110,"~","{t}"),"*","{s}"),"?","{q}"),"&lt;","{lt}"),"&gt;","{gt}"),"=","{eq}"))</f>
        <v/>
      </c>
    </row>
    <row r="111" spans="1:13" x14ac:dyDescent="0.25">
      <c r="A111" s="5"/>
      <c r="B111" s="5"/>
      <c r="C111" s="8"/>
      <c r="D111" s="8"/>
      <c r="E111" s="12"/>
      <c r="F111" s="12"/>
      <c r="G111" s="13" t="str">
        <f>IF(OR(H111="Current",H111="1–30 days",H111="31–60 days",H111="61–90 days",H111="91+ days"),IF(D111&gt;=Setup!$B$4,0,DATEDIF(D111,Setup!$B$4,"D")),"")</f>
        <v/>
      </c>
      <c r="H111" s="14" t="str">
        <f>IF(AND(A111="",B111="",C111="",D111="",E111="",F111=""),"",IF(OR(A111="",B111="",C111="",D111="",E111="",F111=""),"Incomplete",IF(COUNTIF($L$5:$L$1004,L111)&gt;1,"Check invoice #",IF(OR(COUNT(E111)=0,COUNT(F111)=0),"Check amounts",IF(OR(E111&lt;0,F111&lt;0,F111&gt;E111),"Check amounts",IF(OR(COUNT(C111)=0,COUNT(D111)=0),"Check dates",IF(D111&lt;C111,"Check dates",IF(ROUND(F111,2)=0,"Paid / zero balance",IF(Setup!$B$4="","Set aging date",IF(D111&gt;=Setup!$B$4,"Current",IF(DATEDIF(D111,Setup!$B$4,"D")&lt;=30,"1–30 days",IF(DATEDIF(D111,Setup!$B$4,"D")&lt;=60,"31–60 days",IF(DATEDIF(D111,Setup!$B$4,"D")&lt;=90,"61–90 days","91+ days")))))))))))))</f>
        <v/>
      </c>
      <c r="I111" s="5"/>
      <c r="J111" s="15">
        <f>IF(OR(H111="Current",H111="1–30 days",H111="31–60 days",H111="61–90 days",H111="91+ days"),F111,0)</f>
        <v>0</v>
      </c>
      <c r="K111">
        <f>IF(J111&gt;0,IF(COUNTIFS($M$5:$M111,M111,$J$5:$J111,"&gt;0")=1,1,0),0)</f>
        <v>0</v>
      </c>
      <c r="L111" t="str">
        <f>IF(A111="","","k"&amp;SUBSTITUTE(SUBSTITUTE(SUBSTITUTE(SUBSTITUTE(SUBSTITUTE(SUBSTITUTE(A111,"~","{t}"),"*","{s}"),"?","{q}"),"&lt;","{lt}"),"&gt;","{gt}"),"=","{eq}"))</f>
        <v/>
      </c>
      <c r="M111" t="str">
        <f>IF(B111="","","k"&amp;SUBSTITUTE(SUBSTITUTE(SUBSTITUTE(SUBSTITUTE(SUBSTITUTE(SUBSTITUTE(B111,"~","{t}"),"*","{s}"),"?","{q}"),"&lt;","{lt}"),"&gt;","{gt}"),"=","{eq}"))</f>
        <v/>
      </c>
    </row>
    <row r="112" spans="1:13" x14ac:dyDescent="0.25">
      <c r="A112" s="5"/>
      <c r="B112" s="5"/>
      <c r="C112" s="8"/>
      <c r="D112" s="8"/>
      <c r="E112" s="12"/>
      <c r="F112" s="12"/>
      <c r="G112" s="13" t="str">
        <f>IF(OR(H112="Current",H112="1–30 days",H112="31–60 days",H112="61–90 days",H112="91+ days"),IF(D112&gt;=Setup!$B$4,0,DATEDIF(D112,Setup!$B$4,"D")),"")</f>
        <v/>
      </c>
      <c r="H112" s="14" t="str">
        <f>IF(AND(A112="",B112="",C112="",D112="",E112="",F112=""),"",IF(OR(A112="",B112="",C112="",D112="",E112="",F112=""),"Incomplete",IF(COUNTIF($L$5:$L$1004,L112)&gt;1,"Check invoice #",IF(OR(COUNT(E112)=0,COUNT(F112)=0),"Check amounts",IF(OR(E112&lt;0,F112&lt;0,F112&gt;E112),"Check amounts",IF(OR(COUNT(C112)=0,COUNT(D112)=0),"Check dates",IF(D112&lt;C112,"Check dates",IF(ROUND(F112,2)=0,"Paid / zero balance",IF(Setup!$B$4="","Set aging date",IF(D112&gt;=Setup!$B$4,"Current",IF(DATEDIF(D112,Setup!$B$4,"D")&lt;=30,"1–30 days",IF(DATEDIF(D112,Setup!$B$4,"D")&lt;=60,"31–60 days",IF(DATEDIF(D112,Setup!$B$4,"D")&lt;=90,"61–90 days","91+ days")))))))))))))</f>
        <v/>
      </c>
      <c r="I112" s="5"/>
      <c r="J112" s="15">
        <f>IF(OR(H112="Current",H112="1–30 days",H112="31–60 days",H112="61–90 days",H112="91+ days"),F112,0)</f>
        <v>0</v>
      </c>
      <c r="K112">
        <f>IF(J112&gt;0,IF(COUNTIFS($M$5:$M112,M112,$J$5:$J112,"&gt;0")=1,1,0),0)</f>
        <v>0</v>
      </c>
      <c r="L112" t="str">
        <f>IF(A112="","","k"&amp;SUBSTITUTE(SUBSTITUTE(SUBSTITUTE(SUBSTITUTE(SUBSTITUTE(SUBSTITUTE(A112,"~","{t}"),"*","{s}"),"?","{q}"),"&lt;","{lt}"),"&gt;","{gt}"),"=","{eq}"))</f>
        <v/>
      </c>
      <c r="M112" t="str">
        <f>IF(B112="","","k"&amp;SUBSTITUTE(SUBSTITUTE(SUBSTITUTE(SUBSTITUTE(SUBSTITUTE(SUBSTITUTE(B112,"~","{t}"),"*","{s}"),"?","{q}"),"&lt;","{lt}"),"&gt;","{gt}"),"=","{eq}"))</f>
        <v/>
      </c>
    </row>
    <row r="113" spans="1:13" x14ac:dyDescent="0.25">
      <c r="A113" s="5"/>
      <c r="B113" s="5"/>
      <c r="C113" s="8"/>
      <c r="D113" s="8"/>
      <c r="E113" s="12"/>
      <c r="F113" s="12"/>
      <c r="G113" s="13" t="str">
        <f>IF(OR(H113="Current",H113="1–30 days",H113="31–60 days",H113="61–90 days",H113="91+ days"),IF(D113&gt;=Setup!$B$4,0,DATEDIF(D113,Setup!$B$4,"D")),"")</f>
        <v/>
      </c>
      <c r="H113" s="14" t="str">
        <f>IF(AND(A113="",B113="",C113="",D113="",E113="",F113=""),"",IF(OR(A113="",B113="",C113="",D113="",E113="",F113=""),"Incomplete",IF(COUNTIF($L$5:$L$1004,L113)&gt;1,"Check invoice #",IF(OR(COUNT(E113)=0,COUNT(F113)=0),"Check amounts",IF(OR(E113&lt;0,F113&lt;0,F113&gt;E113),"Check amounts",IF(OR(COUNT(C113)=0,COUNT(D113)=0),"Check dates",IF(D113&lt;C113,"Check dates",IF(ROUND(F113,2)=0,"Paid / zero balance",IF(Setup!$B$4="","Set aging date",IF(D113&gt;=Setup!$B$4,"Current",IF(DATEDIF(D113,Setup!$B$4,"D")&lt;=30,"1–30 days",IF(DATEDIF(D113,Setup!$B$4,"D")&lt;=60,"31–60 days",IF(DATEDIF(D113,Setup!$B$4,"D")&lt;=90,"61–90 days","91+ days")))))))))))))</f>
        <v/>
      </c>
      <c r="I113" s="5"/>
      <c r="J113" s="15">
        <f>IF(OR(H113="Current",H113="1–30 days",H113="31–60 days",H113="61–90 days",H113="91+ days"),F113,0)</f>
        <v>0</v>
      </c>
      <c r="K113">
        <f>IF(J113&gt;0,IF(COUNTIFS($M$5:$M113,M113,$J$5:$J113,"&gt;0")=1,1,0),0)</f>
        <v>0</v>
      </c>
      <c r="L113" t="str">
        <f>IF(A113="","","k"&amp;SUBSTITUTE(SUBSTITUTE(SUBSTITUTE(SUBSTITUTE(SUBSTITUTE(SUBSTITUTE(A113,"~","{t}"),"*","{s}"),"?","{q}"),"&lt;","{lt}"),"&gt;","{gt}"),"=","{eq}"))</f>
        <v/>
      </c>
      <c r="M113" t="str">
        <f>IF(B113="","","k"&amp;SUBSTITUTE(SUBSTITUTE(SUBSTITUTE(SUBSTITUTE(SUBSTITUTE(SUBSTITUTE(B113,"~","{t}"),"*","{s}"),"?","{q}"),"&lt;","{lt}"),"&gt;","{gt}"),"=","{eq}"))</f>
        <v/>
      </c>
    </row>
    <row r="114" spans="1:13" x14ac:dyDescent="0.25">
      <c r="A114" s="5"/>
      <c r="B114" s="5"/>
      <c r="C114" s="8"/>
      <c r="D114" s="8"/>
      <c r="E114" s="12"/>
      <c r="F114" s="12"/>
      <c r="G114" s="13" t="str">
        <f>IF(OR(H114="Current",H114="1–30 days",H114="31–60 days",H114="61–90 days",H114="91+ days"),IF(D114&gt;=Setup!$B$4,0,DATEDIF(D114,Setup!$B$4,"D")),"")</f>
        <v/>
      </c>
      <c r="H114" s="14" t="str">
        <f>IF(AND(A114="",B114="",C114="",D114="",E114="",F114=""),"",IF(OR(A114="",B114="",C114="",D114="",E114="",F114=""),"Incomplete",IF(COUNTIF($L$5:$L$1004,L114)&gt;1,"Check invoice #",IF(OR(COUNT(E114)=0,COUNT(F114)=0),"Check amounts",IF(OR(E114&lt;0,F114&lt;0,F114&gt;E114),"Check amounts",IF(OR(COUNT(C114)=0,COUNT(D114)=0),"Check dates",IF(D114&lt;C114,"Check dates",IF(ROUND(F114,2)=0,"Paid / zero balance",IF(Setup!$B$4="","Set aging date",IF(D114&gt;=Setup!$B$4,"Current",IF(DATEDIF(D114,Setup!$B$4,"D")&lt;=30,"1–30 days",IF(DATEDIF(D114,Setup!$B$4,"D")&lt;=60,"31–60 days",IF(DATEDIF(D114,Setup!$B$4,"D")&lt;=90,"61–90 days","91+ days")))))))))))))</f>
        <v/>
      </c>
      <c r="I114" s="5"/>
      <c r="J114" s="15">
        <f>IF(OR(H114="Current",H114="1–30 days",H114="31–60 days",H114="61–90 days",H114="91+ days"),F114,0)</f>
        <v>0</v>
      </c>
      <c r="K114">
        <f>IF(J114&gt;0,IF(COUNTIFS($M$5:$M114,M114,$J$5:$J114,"&gt;0")=1,1,0),0)</f>
        <v>0</v>
      </c>
      <c r="L114" t="str">
        <f>IF(A114="","","k"&amp;SUBSTITUTE(SUBSTITUTE(SUBSTITUTE(SUBSTITUTE(SUBSTITUTE(SUBSTITUTE(A114,"~","{t}"),"*","{s}"),"?","{q}"),"&lt;","{lt}"),"&gt;","{gt}"),"=","{eq}"))</f>
        <v/>
      </c>
      <c r="M114" t="str">
        <f>IF(B114="","","k"&amp;SUBSTITUTE(SUBSTITUTE(SUBSTITUTE(SUBSTITUTE(SUBSTITUTE(SUBSTITUTE(B114,"~","{t}"),"*","{s}"),"?","{q}"),"&lt;","{lt}"),"&gt;","{gt}"),"=","{eq}"))</f>
        <v/>
      </c>
    </row>
    <row r="115" spans="1:13" x14ac:dyDescent="0.25">
      <c r="A115" s="5"/>
      <c r="B115" s="5"/>
      <c r="C115" s="8"/>
      <c r="D115" s="8"/>
      <c r="E115" s="12"/>
      <c r="F115" s="12"/>
      <c r="G115" s="13" t="str">
        <f>IF(OR(H115="Current",H115="1–30 days",H115="31–60 days",H115="61–90 days",H115="91+ days"),IF(D115&gt;=Setup!$B$4,0,DATEDIF(D115,Setup!$B$4,"D")),"")</f>
        <v/>
      </c>
      <c r="H115" s="14" t="str">
        <f>IF(AND(A115="",B115="",C115="",D115="",E115="",F115=""),"",IF(OR(A115="",B115="",C115="",D115="",E115="",F115=""),"Incomplete",IF(COUNTIF($L$5:$L$1004,L115)&gt;1,"Check invoice #",IF(OR(COUNT(E115)=0,COUNT(F115)=0),"Check amounts",IF(OR(E115&lt;0,F115&lt;0,F115&gt;E115),"Check amounts",IF(OR(COUNT(C115)=0,COUNT(D115)=0),"Check dates",IF(D115&lt;C115,"Check dates",IF(ROUND(F115,2)=0,"Paid / zero balance",IF(Setup!$B$4="","Set aging date",IF(D115&gt;=Setup!$B$4,"Current",IF(DATEDIF(D115,Setup!$B$4,"D")&lt;=30,"1–30 days",IF(DATEDIF(D115,Setup!$B$4,"D")&lt;=60,"31–60 days",IF(DATEDIF(D115,Setup!$B$4,"D")&lt;=90,"61–90 days","91+ days")))))))))))))</f>
        <v/>
      </c>
      <c r="I115" s="5"/>
      <c r="J115" s="15">
        <f>IF(OR(H115="Current",H115="1–30 days",H115="31–60 days",H115="61–90 days",H115="91+ days"),F115,0)</f>
        <v>0</v>
      </c>
      <c r="K115">
        <f>IF(J115&gt;0,IF(COUNTIFS($M$5:$M115,M115,$J$5:$J115,"&gt;0")=1,1,0),0)</f>
        <v>0</v>
      </c>
      <c r="L115" t="str">
        <f>IF(A115="","","k"&amp;SUBSTITUTE(SUBSTITUTE(SUBSTITUTE(SUBSTITUTE(SUBSTITUTE(SUBSTITUTE(A115,"~","{t}"),"*","{s}"),"?","{q}"),"&lt;","{lt}"),"&gt;","{gt}"),"=","{eq}"))</f>
        <v/>
      </c>
      <c r="M115" t="str">
        <f>IF(B115="","","k"&amp;SUBSTITUTE(SUBSTITUTE(SUBSTITUTE(SUBSTITUTE(SUBSTITUTE(SUBSTITUTE(B115,"~","{t}"),"*","{s}"),"?","{q}"),"&lt;","{lt}"),"&gt;","{gt}"),"=","{eq}"))</f>
        <v/>
      </c>
    </row>
    <row r="116" spans="1:13" x14ac:dyDescent="0.25">
      <c r="A116" s="5"/>
      <c r="B116" s="5"/>
      <c r="C116" s="8"/>
      <c r="D116" s="8"/>
      <c r="E116" s="12"/>
      <c r="F116" s="12"/>
      <c r="G116" s="13" t="str">
        <f>IF(OR(H116="Current",H116="1–30 days",H116="31–60 days",H116="61–90 days",H116="91+ days"),IF(D116&gt;=Setup!$B$4,0,DATEDIF(D116,Setup!$B$4,"D")),"")</f>
        <v/>
      </c>
      <c r="H116" s="14" t="str">
        <f>IF(AND(A116="",B116="",C116="",D116="",E116="",F116=""),"",IF(OR(A116="",B116="",C116="",D116="",E116="",F116=""),"Incomplete",IF(COUNTIF($L$5:$L$1004,L116)&gt;1,"Check invoice #",IF(OR(COUNT(E116)=0,COUNT(F116)=0),"Check amounts",IF(OR(E116&lt;0,F116&lt;0,F116&gt;E116),"Check amounts",IF(OR(COUNT(C116)=0,COUNT(D116)=0),"Check dates",IF(D116&lt;C116,"Check dates",IF(ROUND(F116,2)=0,"Paid / zero balance",IF(Setup!$B$4="","Set aging date",IF(D116&gt;=Setup!$B$4,"Current",IF(DATEDIF(D116,Setup!$B$4,"D")&lt;=30,"1–30 days",IF(DATEDIF(D116,Setup!$B$4,"D")&lt;=60,"31–60 days",IF(DATEDIF(D116,Setup!$B$4,"D")&lt;=90,"61–90 days","91+ days")))))))))))))</f>
        <v/>
      </c>
      <c r="I116" s="5"/>
      <c r="J116" s="15">
        <f>IF(OR(H116="Current",H116="1–30 days",H116="31–60 days",H116="61–90 days",H116="91+ days"),F116,0)</f>
        <v>0</v>
      </c>
      <c r="K116">
        <f>IF(J116&gt;0,IF(COUNTIFS($M$5:$M116,M116,$J$5:$J116,"&gt;0")=1,1,0),0)</f>
        <v>0</v>
      </c>
      <c r="L116" t="str">
        <f>IF(A116="","","k"&amp;SUBSTITUTE(SUBSTITUTE(SUBSTITUTE(SUBSTITUTE(SUBSTITUTE(SUBSTITUTE(A116,"~","{t}"),"*","{s}"),"?","{q}"),"&lt;","{lt}"),"&gt;","{gt}"),"=","{eq}"))</f>
        <v/>
      </c>
      <c r="M116" t="str">
        <f>IF(B116="","","k"&amp;SUBSTITUTE(SUBSTITUTE(SUBSTITUTE(SUBSTITUTE(SUBSTITUTE(SUBSTITUTE(B116,"~","{t}"),"*","{s}"),"?","{q}"),"&lt;","{lt}"),"&gt;","{gt}"),"=","{eq}"))</f>
        <v/>
      </c>
    </row>
    <row r="117" spans="1:13" x14ac:dyDescent="0.25">
      <c r="A117" s="5"/>
      <c r="B117" s="5"/>
      <c r="C117" s="8"/>
      <c r="D117" s="8"/>
      <c r="E117" s="12"/>
      <c r="F117" s="12"/>
      <c r="G117" s="13" t="str">
        <f>IF(OR(H117="Current",H117="1–30 days",H117="31–60 days",H117="61–90 days",H117="91+ days"),IF(D117&gt;=Setup!$B$4,0,DATEDIF(D117,Setup!$B$4,"D")),"")</f>
        <v/>
      </c>
      <c r="H117" s="14" t="str">
        <f>IF(AND(A117="",B117="",C117="",D117="",E117="",F117=""),"",IF(OR(A117="",B117="",C117="",D117="",E117="",F117=""),"Incomplete",IF(COUNTIF($L$5:$L$1004,L117)&gt;1,"Check invoice #",IF(OR(COUNT(E117)=0,COUNT(F117)=0),"Check amounts",IF(OR(E117&lt;0,F117&lt;0,F117&gt;E117),"Check amounts",IF(OR(COUNT(C117)=0,COUNT(D117)=0),"Check dates",IF(D117&lt;C117,"Check dates",IF(ROUND(F117,2)=0,"Paid / zero balance",IF(Setup!$B$4="","Set aging date",IF(D117&gt;=Setup!$B$4,"Current",IF(DATEDIF(D117,Setup!$B$4,"D")&lt;=30,"1–30 days",IF(DATEDIF(D117,Setup!$B$4,"D")&lt;=60,"31–60 days",IF(DATEDIF(D117,Setup!$B$4,"D")&lt;=90,"61–90 days","91+ days")))))))))))))</f>
        <v/>
      </c>
      <c r="I117" s="5"/>
      <c r="J117" s="15">
        <f>IF(OR(H117="Current",H117="1–30 days",H117="31–60 days",H117="61–90 days",H117="91+ days"),F117,0)</f>
        <v>0</v>
      </c>
      <c r="K117">
        <f>IF(J117&gt;0,IF(COUNTIFS($M$5:$M117,M117,$J$5:$J117,"&gt;0")=1,1,0),0)</f>
        <v>0</v>
      </c>
      <c r="L117" t="str">
        <f>IF(A117="","","k"&amp;SUBSTITUTE(SUBSTITUTE(SUBSTITUTE(SUBSTITUTE(SUBSTITUTE(SUBSTITUTE(A117,"~","{t}"),"*","{s}"),"?","{q}"),"&lt;","{lt}"),"&gt;","{gt}"),"=","{eq}"))</f>
        <v/>
      </c>
      <c r="M117" t="str">
        <f>IF(B117="","","k"&amp;SUBSTITUTE(SUBSTITUTE(SUBSTITUTE(SUBSTITUTE(SUBSTITUTE(SUBSTITUTE(B117,"~","{t}"),"*","{s}"),"?","{q}"),"&lt;","{lt}"),"&gt;","{gt}"),"=","{eq}"))</f>
        <v/>
      </c>
    </row>
    <row r="118" spans="1:13" x14ac:dyDescent="0.25">
      <c r="A118" s="5"/>
      <c r="B118" s="5"/>
      <c r="C118" s="8"/>
      <c r="D118" s="8"/>
      <c r="E118" s="12"/>
      <c r="F118" s="12"/>
      <c r="G118" s="13" t="str">
        <f>IF(OR(H118="Current",H118="1–30 days",H118="31–60 days",H118="61–90 days",H118="91+ days"),IF(D118&gt;=Setup!$B$4,0,DATEDIF(D118,Setup!$B$4,"D")),"")</f>
        <v/>
      </c>
      <c r="H118" s="14" t="str">
        <f>IF(AND(A118="",B118="",C118="",D118="",E118="",F118=""),"",IF(OR(A118="",B118="",C118="",D118="",E118="",F118=""),"Incomplete",IF(COUNTIF($L$5:$L$1004,L118)&gt;1,"Check invoice #",IF(OR(COUNT(E118)=0,COUNT(F118)=0),"Check amounts",IF(OR(E118&lt;0,F118&lt;0,F118&gt;E118),"Check amounts",IF(OR(COUNT(C118)=0,COUNT(D118)=0),"Check dates",IF(D118&lt;C118,"Check dates",IF(ROUND(F118,2)=0,"Paid / zero balance",IF(Setup!$B$4="","Set aging date",IF(D118&gt;=Setup!$B$4,"Current",IF(DATEDIF(D118,Setup!$B$4,"D")&lt;=30,"1–30 days",IF(DATEDIF(D118,Setup!$B$4,"D")&lt;=60,"31–60 days",IF(DATEDIF(D118,Setup!$B$4,"D")&lt;=90,"61–90 days","91+ days")))))))))))))</f>
        <v/>
      </c>
      <c r="I118" s="5"/>
      <c r="J118" s="15">
        <f>IF(OR(H118="Current",H118="1–30 days",H118="31–60 days",H118="61–90 days",H118="91+ days"),F118,0)</f>
        <v>0</v>
      </c>
      <c r="K118">
        <f>IF(J118&gt;0,IF(COUNTIFS($M$5:$M118,M118,$J$5:$J118,"&gt;0")=1,1,0),0)</f>
        <v>0</v>
      </c>
      <c r="L118" t="str">
        <f>IF(A118="","","k"&amp;SUBSTITUTE(SUBSTITUTE(SUBSTITUTE(SUBSTITUTE(SUBSTITUTE(SUBSTITUTE(A118,"~","{t}"),"*","{s}"),"?","{q}"),"&lt;","{lt}"),"&gt;","{gt}"),"=","{eq}"))</f>
        <v/>
      </c>
      <c r="M118" t="str">
        <f>IF(B118="","","k"&amp;SUBSTITUTE(SUBSTITUTE(SUBSTITUTE(SUBSTITUTE(SUBSTITUTE(SUBSTITUTE(B118,"~","{t}"),"*","{s}"),"?","{q}"),"&lt;","{lt}"),"&gt;","{gt}"),"=","{eq}"))</f>
        <v/>
      </c>
    </row>
    <row r="119" spans="1:13" x14ac:dyDescent="0.25">
      <c r="A119" s="5"/>
      <c r="B119" s="5"/>
      <c r="C119" s="8"/>
      <c r="D119" s="8"/>
      <c r="E119" s="12"/>
      <c r="F119" s="12"/>
      <c r="G119" s="13" t="str">
        <f>IF(OR(H119="Current",H119="1–30 days",H119="31–60 days",H119="61–90 days",H119="91+ days"),IF(D119&gt;=Setup!$B$4,0,DATEDIF(D119,Setup!$B$4,"D")),"")</f>
        <v/>
      </c>
      <c r="H119" s="14" t="str">
        <f>IF(AND(A119="",B119="",C119="",D119="",E119="",F119=""),"",IF(OR(A119="",B119="",C119="",D119="",E119="",F119=""),"Incomplete",IF(COUNTIF($L$5:$L$1004,L119)&gt;1,"Check invoice #",IF(OR(COUNT(E119)=0,COUNT(F119)=0),"Check amounts",IF(OR(E119&lt;0,F119&lt;0,F119&gt;E119),"Check amounts",IF(OR(COUNT(C119)=0,COUNT(D119)=0),"Check dates",IF(D119&lt;C119,"Check dates",IF(ROUND(F119,2)=0,"Paid / zero balance",IF(Setup!$B$4="","Set aging date",IF(D119&gt;=Setup!$B$4,"Current",IF(DATEDIF(D119,Setup!$B$4,"D")&lt;=30,"1–30 days",IF(DATEDIF(D119,Setup!$B$4,"D")&lt;=60,"31–60 days",IF(DATEDIF(D119,Setup!$B$4,"D")&lt;=90,"61–90 days","91+ days")))))))))))))</f>
        <v/>
      </c>
      <c r="I119" s="5"/>
      <c r="J119" s="15">
        <f>IF(OR(H119="Current",H119="1–30 days",H119="31–60 days",H119="61–90 days",H119="91+ days"),F119,0)</f>
        <v>0</v>
      </c>
      <c r="K119">
        <f>IF(J119&gt;0,IF(COUNTIFS($M$5:$M119,M119,$J$5:$J119,"&gt;0")=1,1,0),0)</f>
        <v>0</v>
      </c>
      <c r="L119" t="str">
        <f>IF(A119="","","k"&amp;SUBSTITUTE(SUBSTITUTE(SUBSTITUTE(SUBSTITUTE(SUBSTITUTE(SUBSTITUTE(A119,"~","{t}"),"*","{s}"),"?","{q}"),"&lt;","{lt}"),"&gt;","{gt}"),"=","{eq}"))</f>
        <v/>
      </c>
      <c r="M119" t="str">
        <f>IF(B119="","","k"&amp;SUBSTITUTE(SUBSTITUTE(SUBSTITUTE(SUBSTITUTE(SUBSTITUTE(SUBSTITUTE(B119,"~","{t}"),"*","{s}"),"?","{q}"),"&lt;","{lt}"),"&gt;","{gt}"),"=","{eq}"))</f>
        <v/>
      </c>
    </row>
    <row r="120" spans="1:13" x14ac:dyDescent="0.25">
      <c r="A120" s="5"/>
      <c r="B120" s="5"/>
      <c r="C120" s="8"/>
      <c r="D120" s="8"/>
      <c r="E120" s="12"/>
      <c r="F120" s="12"/>
      <c r="G120" s="13" t="str">
        <f>IF(OR(H120="Current",H120="1–30 days",H120="31–60 days",H120="61–90 days",H120="91+ days"),IF(D120&gt;=Setup!$B$4,0,DATEDIF(D120,Setup!$B$4,"D")),"")</f>
        <v/>
      </c>
      <c r="H120" s="14" t="str">
        <f>IF(AND(A120="",B120="",C120="",D120="",E120="",F120=""),"",IF(OR(A120="",B120="",C120="",D120="",E120="",F120=""),"Incomplete",IF(COUNTIF($L$5:$L$1004,L120)&gt;1,"Check invoice #",IF(OR(COUNT(E120)=0,COUNT(F120)=0),"Check amounts",IF(OR(E120&lt;0,F120&lt;0,F120&gt;E120),"Check amounts",IF(OR(COUNT(C120)=0,COUNT(D120)=0),"Check dates",IF(D120&lt;C120,"Check dates",IF(ROUND(F120,2)=0,"Paid / zero balance",IF(Setup!$B$4="","Set aging date",IF(D120&gt;=Setup!$B$4,"Current",IF(DATEDIF(D120,Setup!$B$4,"D")&lt;=30,"1–30 days",IF(DATEDIF(D120,Setup!$B$4,"D")&lt;=60,"31–60 days",IF(DATEDIF(D120,Setup!$B$4,"D")&lt;=90,"61–90 days","91+ days")))))))))))))</f>
        <v/>
      </c>
      <c r="I120" s="5"/>
      <c r="J120" s="15">
        <f>IF(OR(H120="Current",H120="1–30 days",H120="31–60 days",H120="61–90 days",H120="91+ days"),F120,0)</f>
        <v>0</v>
      </c>
      <c r="K120">
        <f>IF(J120&gt;0,IF(COUNTIFS($M$5:$M120,M120,$J$5:$J120,"&gt;0")=1,1,0),0)</f>
        <v>0</v>
      </c>
      <c r="L120" t="str">
        <f>IF(A120="","","k"&amp;SUBSTITUTE(SUBSTITUTE(SUBSTITUTE(SUBSTITUTE(SUBSTITUTE(SUBSTITUTE(A120,"~","{t}"),"*","{s}"),"?","{q}"),"&lt;","{lt}"),"&gt;","{gt}"),"=","{eq}"))</f>
        <v/>
      </c>
      <c r="M120" t="str">
        <f>IF(B120="","","k"&amp;SUBSTITUTE(SUBSTITUTE(SUBSTITUTE(SUBSTITUTE(SUBSTITUTE(SUBSTITUTE(B120,"~","{t}"),"*","{s}"),"?","{q}"),"&lt;","{lt}"),"&gt;","{gt}"),"=","{eq}"))</f>
        <v/>
      </c>
    </row>
    <row r="121" spans="1:13" x14ac:dyDescent="0.25">
      <c r="A121" s="5"/>
      <c r="B121" s="5"/>
      <c r="C121" s="8"/>
      <c r="D121" s="8"/>
      <c r="E121" s="12"/>
      <c r="F121" s="12"/>
      <c r="G121" s="13" t="str">
        <f>IF(OR(H121="Current",H121="1–30 days",H121="31–60 days",H121="61–90 days",H121="91+ days"),IF(D121&gt;=Setup!$B$4,0,DATEDIF(D121,Setup!$B$4,"D")),"")</f>
        <v/>
      </c>
      <c r="H121" s="14" t="str">
        <f>IF(AND(A121="",B121="",C121="",D121="",E121="",F121=""),"",IF(OR(A121="",B121="",C121="",D121="",E121="",F121=""),"Incomplete",IF(COUNTIF($L$5:$L$1004,L121)&gt;1,"Check invoice #",IF(OR(COUNT(E121)=0,COUNT(F121)=0),"Check amounts",IF(OR(E121&lt;0,F121&lt;0,F121&gt;E121),"Check amounts",IF(OR(COUNT(C121)=0,COUNT(D121)=0),"Check dates",IF(D121&lt;C121,"Check dates",IF(ROUND(F121,2)=0,"Paid / zero balance",IF(Setup!$B$4="","Set aging date",IF(D121&gt;=Setup!$B$4,"Current",IF(DATEDIF(D121,Setup!$B$4,"D")&lt;=30,"1–30 days",IF(DATEDIF(D121,Setup!$B$4,"D")&lt;=60,"31–60 days",IF(DATEDIF(D121,Setup!$B$4,"D")&lt;=90,"61–90 days","91+ days")))))))))))))</f>
        <v/>
      </c>
      <c r="I121" s="5"/>
      <c r="J121" s="15">
        <f>IF(OR(H121="Current",H121="1–30 days",H121="31–60 days",H121="61–90 days",H121="91+ days"),F121,0)</f>
        <v>0</v>
      </c>
      <c r="K121">
        <f>IF(J121&gt;0,IF(COUNTIFS($M$5:$M121,M121,$J$5:$J121,"&gt;0")=1,1,0),0)</f>
        <v>0</v>
      </c>
      <c r="L121" t="str">
        <f>IF(A121="","","k"&amp;SUBSTITUTE(SUBSTITUTE(SUBSTITUTE(SUBSTITUTE(SUBSTITUTE(SUBSTITUTE(A121,"~","{t}"),"*","{s}"),"?","{q}"),"&lt;","{lt}"),"&gt;","{gt}"),"=","{eq}"))</f>
        <v/>
      </c>
      <c r="M121" t="str">
        <f>IF(B121="","","k"&amp;SUBSTITUTE(SUBSTITUTE(SUBSTITUTE(SUBSTITUTE(SUBSTITUTE(SUBSTITUTE(B121,"~","{t}"),"*","{s}"),"?","{q}"),"&lt;","{lt}"),"&gt;","{gt}"),"=","{eq}"))</f>
        <v/>
      </c>
    </row>
    <row r="122" spans="1:13" x14ac:dyDescent="0.25">
      <c r="A122" s="5"/>
      <c r="B122" s="5"/>
      <c r="C122" s="8"/>
      <c r="D122" s="8"/>
      <c r="E122" s="12"/>
      <c r="F122" s="12"/>
      <c r="G122" s="13" t="str">
        <f>IF(OR(H122="Current",H122="1–30 days",H122="31–60 days",H122="61–90 days",H122="91+ days"),IF(D122&gt;=Setup!$B$4,0,DATEDIF(D122,Setup!$B$4,"D")),"")</f>
        <v/>
      </c>
      <c r="H122" s="14" t="str">
        <f>IF(AND(A122="",B122="",C122="",D122="",E122="",F122=""),"",IF(OR(A122="",B122="",C122="",D122="",E122="",F122=""),"Incomplete",IF(COUNTIF($L$5:$L$1004,L122)&gt;1,"Check invoice #",IF(OR(COUNT(E122)=0,COUNT(F122)=0),"Check amounts",IF(OR(E122&lt;0,F122&lt;0,F122&gt;E122),"Check amounts",IF(OR(COUNT(C122)=0,COUNT(D122)=0),"Check dates",IF(D122&lt;C122,"Check dates",IF(ROUND(F122,2)=0,"Paid / zero balance",IF(Setup!$B$4="","Set aging date",IF(D122&gt;=Setup!$B$4,"Current",IF(DATEDIF(D122,Setup!$B$4,"D")&lt;=30,"1–30 days",IF(DATEDIF(D122,Setup!$B$4,"D")&lt;=60,"31–60 days",IF(DATEDIF(D122,Setup!$B$4,"D")&lt;=90,"61–90 days","91+ days")))))))))))))</f>
        <v/>
      </c>
      <c r="I122" s="5"/>
      <c r="J122" s="15">
        <f>IF(OR(H122="Current",H122="1–30 days",H122="31–60 days",H122="61–90 days",H122="91+ days"),F122,0)</f>
        <v>0</v>
      </c>
      <c r="K122">
        <f>IF(J122&gt;0,IF(COUNTIFS($M$5:$M122,M122,$J$5:$J122,"&gt;0")=1,1,0),0)</f>
        <v>0</v>
      </c>
      <c r="L122" t="str">
        <f>IF(A122="","","k"&amp;SUBSTITUTE(SUBSTITUTE(SUBSTITUTE(SUBSTITUTE(SUBSTITUTE(SUBSTITUTE(A122,"~","{t}"),"*","{s}"),"?","{q}"),"&lt;","{lt}"),"&gt;","{gt}"),"=","{eq}"))</f>
        <v/>
      </c>
      <c r="M122" t="str">
        <f>IF(B122="","","k"&amp;SUBSTITUTE(SUBSTITUTE(SUBSTITUTE(SUBSTITUTE(SUBSTITUTE(SUBSTITUTE(B122,"~","{t}"),"*","{s}"),"?","{q}"),"&lt;","{lt}"),"&gt;","{gt}"),"=","{eq}"))</f>
        <v/>
      </c>
    </row>
    <row r="123" spans="1:13" x14ac:dyDescent="0.25">
      <c r="A123" s="5"/>
      <c r="B123" s="5"/>
      <c r="C123" s="8"/>
      <c r="D123" s="8"/>
      <c r="E123" s="12"/>
      <c r="F123" s="12"/>
      <c r="G123" s="13" t="str">
        <f>IF(OR(H123="Current",H123="1–30 days",H123="31–60 days",H123="61–90 days",H123="91+ days"),IF(D123&gt;=Setup!$B$4,0,DATEDIF(D123,Setup!$B$4,"D")),"")</f>
        <v/>
      </c>
      <c r="H123" s="14" t="str">
        <f>IF(AND(A123="",B123="",C123="",D123="",E123="",F123=""),"",IF(OR(A123="",B123="",C123="",D123="",E123="",F123=""),"Incomplete",IF(COUNTIF($L$5:$L$1004,L123)&gt;1,"Check invoice #",IF(OR(COUNT(E123)=0,COUNT(F123)=0),"Check amounts",IF(OR(E123&lt;0,F123&lt;0,F123&gt;E123),"Check amounts",IF(OR(COUNT(C123)=0,COUNT(D123)=0),"Check dates",IF(D123&lt;C123,"Check dates",IF(ROUND(F123,2)=0,"Paid / zero balance",IF(Setup!$B$4="","Set aging date",IF(D123&gt;=Setup!$B$4,"Current",IF(DATEDIF(D123,Setup!$B$4,"D")&lt;=30,"1–30 days",IF(DATEDIF(D123,Setup!$B$4,"D")&lt;=60,"31–60 days",IF(DATEDIF(D123,Setup!$B$4,"D")&lt;=90,"61–90 days","91+ days")))))))))))))</f>
        <v/>
      </c>
      <c r="I123" s="5"/>
      <c r="J123" s="15">
        <f>IF(OR(H123="Current",H123="1–30 days",H123="31–60 days",H123="61–90 days",H123="91+ days"),F123,0)</f>
        <v>0</v>
      </c>
      <c r="K123">
        <f>IF(J123&gt;0,IF(COUNTIFS($M$5:$M123,M123,$J$5:$J123,"&gt;0")=1,1,0),0)</f>
        <v>0</v>
      </c>
      <c r="L123" t="str">
        <f>IF(A123="","","k"&amp;SUBSTITUTE(SUBSTITUTE(SUBSTITUTE(SUBSTITUTE(SUBSTITUTE(SUBSTITUTE(A123,"~","{t}"),"*","{s}"),"?","{q}"),"&lt;","{lt}"),"&gt;","{gt}"),"=","{eq}"))</f>
        <v/>
      </c>
      <c r="M123" t="str">
        <f>IF(B123="","","k"&amp;SUBSTITUTE(SUBSTITUTE(SUBSTITUTE(SUBSTITUTE(SUBSTITUTE(SUBSTITUTE(B123,"~","{t}"),"*","{s}"),"?","{q}"),"&lt;","{lt}"),"&gt;","{gt}"),"=","{eq}"))</f>
        <v/>
      </c>
    </row>
    <row r="124" spans="1:13" x14ac:dyDescent="0.25">
      <c r="A124" s="5"/>
      <c r="B124" s="5"/>
      <c r="C124" s="8"/>
      <c r="D124" s="8"/>
      <c r="E124" s="12"/>
      <c r="F124" s="12"/>
      <c r="G124" s="13" t="str">
        <f>IF(OR(H124="Current",H124="1–30 days",H124="31–60 days",H124="61–90 days",H124="91+ days"),IF(D124&gt;=Setup!$B$4,0,DATEDIF(D124,Setup!$B$4,"D")),"")</f>
        <v/>
      </c>
      <c r="H124" s="14" t="str">
        <f>IF(AND(A124="",B124="",C124="",D124="",E124="",F124=""),"",IF(OR(A124="",B124="",C124="",D124="",E124="",F124=""),"Incomplete",IF(COUNTIF($L$5:$L$1004,L124)&gt;1,"Check invoice #",IF(OR(COUNT(E124)=0,COUNT(F124)=0),"Check amounts",IF(OR(E124&lt;0,F124&lt;0,F124&gt;E124),"Check amounts",IF(OR(COUNT(C124)=0,COUNT(D124)=0),"Check dates",IF(D124&lt;C124,"Check dates",IF(ROUND(F124,2)=0,"Paid / zero balance",IF(Setup!$B$4="","Set aging date",IF(D124&gt;=Setup!$B$4,"Current",IF(DATEDIF(D124,Setup!$B$4,"D")&lt;=30,"1–30 days",IF(DATEDIF(D124,Setup!$B$4,"D")&lt;=60,"31–60 days",IF(DATEDIF(D124,Setup!$B$4,"D")&lt;=90,"61–90 days","91+ days")))))))))))))</f>
        <v/>
      </c>
      <c r="I124" s="5"/>
      <c r="J124" s="15">
        <f>IF(OR(H124="Current",H124="1–30 days",H124="31–60 days",H124="61–90 days",H124="91+ days"),F124,0)</f>
        <v>0</v>
      </c>
      <c r="K124">
        <f>IF(J124&gt;0,IF(COUNTIFS($M$5:$M124,M124,$J$5:$J124,"&gt;0")=1,1,0),0)</f>
        <v>0</v>
      </c>
      <c r="L124" t="str">
        <f>IF(A124="","","k"&amp;SUBSTITUTE(SUBSTITUTE(SUBSTITUTE(SUBSTITUTE(SUBSTITUTE(SUBSTITUTE(A124,"~","{t}"),"*","{s}"),"?","{q}"),"&lt;","{lt}"),"&gt;","{gt}"),"=","{eq}"))</f>
        <v/>
      </c>
      <c r="M124" t="str">
        <f>IF(B124="","","k"&amp;SUBSTITUTE(SUBSTITUTE(SUBSTITUTE(SUBSTITUTE(SUBSTITUTE(SUBSTITUTE(B124,"~","{t}"),"*","{s}"),"?","{q}"),"&lt;","{lt}"),"&gt;","{gt}"),"=","{eq}"))</f>
        <v/>
      </c>
    </row>
    <row r="125" spans="1:13" x14ac:dyDescent="0.25">
      <c r="A125" s="5"/>
      <c r="B125" s="5"/>
      <c r="C125" s="8"/>
      <c r="D125" s="8"/>
      <c r="E125" s="12"/>
      <c r="F125" s="12"/>
      <c r="G125" s="13" t="str">
        <f>IF(OR(H125="Current",H125="1–30 days",H125="31–60 days",H125="61–90 days",H125="91+ days"),IF(D125&gt;=Setup!$B$4,0,DATEDIF(D125,Setup!$B$4,"D")),"")</f>
        <v/>
      </c>
      <c r="H125" s="14" t="str">
        <f>IF(AND(A125="",B125="",C125="",D125="",E125="",F125=""),"",IF(OR(A125="",B125="",C125="",D125="",E125="",F125=""),"Incomplete",IF(COUNTIF($L$5:$L$1004,L125)&gt;1,"Check invoice #",IF(OR(COUNT(E125)=0,COUNT(F125)=0),"Check amounts",IF(OR(E125&lt;0,F125&lt;0,F125&gt;E125),"Check amounts",IF(OR(COUNT(C125)=0,COUNT(D125)=0),"Check dates",IF(D125&lt;C125,"Check dates",IF(ROUND(F125,2)=0,"Paid / zero balance",IF(Setup!$B$4="","Set aging date",IF(D125&gt;=Setup!$B$4,"Current",IF(DATEDIF(D125,Setup!$B$4,"D")&lt;=30,"1–30 days",IF(DATEDIF(D125,Setup!$B$4,"D")&lt;=60,"31–60 days",IF(DATEDIF(D125,Setup!$B$4,"D")&lt;=90,"61–90 days","91+ days")))))))))))))</f>
        <v/>
      </c>
      <c r="I125" s="5"/>
      <c r="J125" s="15">
        <f>IF(OR(H125="Current",H125="1–30 days",H125="31–60 days",H125="61–90 days",H125="91+ days"),F125,0)</f>
        <v>0</v>
      </c>
      <c r="K125">
        <f>IF(J125&gt;0,IF(COUNTIFS($M$5:$M125,M125,$J$5:$J125,"&gt;0")=1,1,0),0)</f>
        <v>0</v>
      </c>
      <c r="L125" t="str">
        <f>IF(A125="","","k"&amp;SUBSTITUTE(SUBSTITUTE(SUBSTITUTE(SUBSTITUTE(SUBSTITUTE(SUBSTITUTE(A125,"~","{t}"),"*","{s}"),"?","{q}"),"&lt;","{lt}"),"&gt;","{gt}"),"=","{eq}"))</f>
        <v/>
      </c>
      <c r="M125" t="str">
        <f>IF(B125="","","k"&amp;SUBSTITUTE(SUBSTITUTE(SUBSTITUTE(SUBSTITUTE(SUBSTITUTE(SUBSTITUTE(B125,"~","{t}"),"*","{s}"),"?","{q}"),"&lt;","{lt}"),"&gt;","{gt}"),"=","{eq}"))</f>
        <v/>
      </c>
    </row>
    <row r="126" spans="1:13" x14ac:dyDescent="0.25">
      <c r="A126" s="5"/>
      <c r="B126" s="5"/>
      <c r="C126" s="8"/>
      <c r="D126" s="8"/>
      <c r="E126" s="12"/>
      <c r="F126" s="12"/>
      <c r="G126" s="13" t="str">
        <f>IF(OR(H126="Current",H126="1–30 days",H126="31–60 days",H126="61–90 days",H126="91+ days"),IF(D126&gt;=Setup!$B$4,0,DATEDIF(D126,Setup!$B$4,"D")),"")</f>
        <v/>
      </c>
      <c r="H126" s="14" t="str">
        <f>IF(AND(A126="",B126="",C126="",D126="",E126="",F126=""),"",IF(OR(A126="",B126="",C126="",D126="",E126="",F126=""),"Incomplete",IF(COUNTIF($L$5:$L$1004,L126)&gt;1,"Check invoice #",IF(OR(COUNT(E126)=0,COUNT(F126)=0),"Check amounts",IF(OR(E126&lt;0,F126&lt;0,F126&gt;E126),"Check amounts",IF(OR(COUNT(C126)=0,COUNT(D126)=0),"Check dates",IF(D126&lt;C126,"Check dates",IF(ROUND(F126,2)=0,"Paid / zero balance",IF(Setup!$B$4="","Set aging date",IF(D126&gt;=Setup!$B$4,"Current",IF(DATEDIF(D126,Setup!$B$4,"D")&lt;=30,"1–30 days",IF(DATEDIF(D126,Setup!$B$4,"D")&lt;=60,"31–60 days",IF(DATEDIF(D126,Setup!$B$4,"D")&lt;=90,"61–90 days","91+ days")))))))))))))</f>
        <v/>
      </c>
      <c r="I126" s="5"/>
      <c r="J126" s="15">
        <f>IF(OR(H126="Current",H126="1–30 days",H126="31–60 days",H126="61–90 days",H126="91+ days"),F126,0)</f>
        <v>0</v>
      </c>
      <c r="K126">
        <f>IF(J126&gt;0,IF(COUNTIFS($M$5:$M126,M126,$J$5:$J126,"&gt;0")=1,1,0),0)</f>
        <v>0</v>
      </c>
      <c r="L126" t="str">
        <f>IF(A126="","","k"&amp;SUBSTITUTE(SUBSTITUTE(SUBSTITUTE(SUBSTITUTE(SUBSTITUTE(SUBSTITUTE(A126,"~","{t}"),"*","{s}"),"?","{q}"),"&lt;","{lt}"),"&gt;","{gt}"),"=","{eq}"))</f>
        <v/>
      </c>
      <c r="M126" t="str">
        <f>IF(B126="","","k"&amp;SUBSTITUTE(SUBSTITUTE(SUBSTITUTE(SUBSTITUTE(SUBSTITUTE(SUBSTITUTE(B126,"~","{t}"),"*","{s}"),"?","{q}"),"&lt;","{lt}"),"&gt;","{gt}"),"=","{eq}"))</f>
        <v/>
      </c>
    </row>
    <row r="127" spans="1:13" x14ac:dyDescent="0.25">
      <c r="A127" s="5"/>
      <c r="B127" s="5"/>
      <c r="C127" s="8"/>
      <c r="D127" s="8"/>
      <c r="E127" s="12"/>
      <c r="F127" s="12"/>
      <c r="G127" s="13" t="str">
        <f>IF(OR(H127="Current",H127="1–30 days",H127="31–60 days",H127="61–90 days",H127="91+ days"),IF(D127&gt;=Setup!$B$4,0,DATEDIF(D127,Setup!$B$4,"D")),"")</f>
        <v/>
      </c>
      <c r="H127" s="14" t="str">
        <f>IF(AND(A127="",B127="",C127="",D127="",E127="",F127=""),"",IF(OR(A127="",B127="",C127="",D127="",E127="",F127=""),"Incomplete",IF(COUNTIF($L$5:$L$1004,L127)&gt;1,"Check invoice #",IF(OR(COUNT(E127)=0,COUNT(F127)=0),"Check amounts",IF(OR(E127&lt;0,F127&lt;0,F127&gt;E127),"Check amounts",IF(OR(COUNT(C127)=0,COUNT(D127)=0),"Check dates",IF(D127&lt;C127,"Check dates",IF(ROUND(F127,2)=0,"Paid / zero balance",IF(Setup!$B$4="","Set aging date",IF(D127&gt;=Setup!$B$4,"Current",IF(DATEDIF(D127,Setup!$B$4,"D")&lt;=30,"1–30 days",IF(DATEDIF(D127,Setup!$B$4,"D")&lt;=60,"31–60 days",IF(DATEDIF(D127,Setup!$B$4,"D")&lt;=90,"61–90 days","91+ days")))))))))))))</f>
        <v/>
      </c>
      <c r="I127" s="5"/>
      <c r="J127" s="15">
        <f>IF(OR(H127="Current",H127="1–30 days",H127="31–60 days",H127="61–90 days",H127="91+ days"),F127,0)</f>
        <v>0</v>
      </c>
      <c r="K127">
        <f>IF(J127&gt;0,IF(COUNTIFS($M$5:$M127,M127,$J$5:$J127,"&gt;0")=1,1,0),0)</f>
        <v>0</v>
      </c>
      <c r="L127" t="str">
        <f>IF(A127="","","k"&amp;SUBSTITUTE(SUBSTITUTE(SUBSTITUTE(SUBSTITUTE(SUBSTITUTE(SUBSTITUTE(A127,"~","{t}"),"*","{s}"),"?","{q}"),"&lt;","{lt}"),"&gt;","{gt}"),"=","{eq}"))</f>
        <v/>
      </c>
      <c r="M127" t="str">
        <f>IF(B127="","","k"&amp;SUBSTITUTE(SUBSTITUTE(SUBSTITUTE(SUBSTITUTE(SUBSTITUTE(SUBSTITUTE(B127,"~","{t}"),"*","{s}"),"?","{q}"),"&lt;","{lt}"),"&gt;","{gt}"),"=","{eq}"))</f>
        <v/>
      </c>
    </row>
    <row r="128" spans="1:13" x14ac:dyDescent="0.25">
      <c r="A128" s="5"/>
      <c r="B128" s="5"/>
      <c r="C128" s="8"/>
      <c r="D128" s="8"/>
      <c r="E128" s="12"/>
      <c r="F128" s="12"/>
      <c r="G128" s="13" t="str">
        <f>IF(OR(H128="Current",H128="1–30 days",H128="31–60 days",H128="61–90 days",H128="91+ days"),IF(D128&gt;=Setup!$B$4,0,DATEDIF(D128,Setup!$B$4,"D")),"")</f>
        <v/>
      </c>
      <c r="H128" s="14" t="str">
        <f>IF(AND(A128="",B128="",C128="",D128="",E128="",F128=""),"",IF(OR(A128="",B128="",C128="",D128="",E128="",F128=""),"Incomplete",IF(COUNTIF($L$5:$L$1004,L128)&gt;1,"Check invoice #",IF(OR(COUNT(E128)=0,COUNT(F128)=0),"Check amounts",IF(OR(E128&lt;0,F128&lt;0,F128&gt;E128),"Check amounts",IF(OR(COUNT(C128)=0,COUNT(D128)=0),"Check dates",IF(D128&lt;C128,"Check dates",IF(ROUND(F128,2)=0,"Paid / zero balance",IF(Setup!$B$4="","Set aging date",IF(D128&gt;=Setup!$B$4,"Current",IF(DATEDIF(D128,Setup!$B$4,"D")&lt;=30,"1–30 days",IF(DATEDIF(D128,Setup!$B$4,"D")&lt;=60,"31–60 days",IF(DATEDIF(D128,Setup!$B$4,"D")&lt;=90,"61–90 days","91+ days")))))))))))))</f>
        <v/>
      </c>
      <c r="I128" s="5"/>
      <c r="J128" s="15">
        <f>IF(OR(H128="Current",H128="1–30 days",H128="31–60 days",H128="61–90 days",H128="91+ days"),F128,0)</f>
        <v>0</v>
      </c>
      <c r="K128">
        <f>IF(J128&gt;0,IF(COUNTIFS($M$5:$M128,M128,$J$5:$J128,"&gt;0")=1,1,0),0)</f>
        <v>0</v>
      </c>
      <c r="L128" t="str">
        <f>IF(A128="","","k"&amp;SUBSTITUTE(SUBSTITUTE(SUBSTITUTE(SUBSTITUTE(SUBSTITUTE(SUBSTITUTE(A128,"~","{t}"),"*","{s}"),"?","{q}"),"&lt;","{lt}"),"&gt;","{gt}"),"=","{eq}"))</f>
        <v/>
      </c>
      <c r="M128" t="str">
        <f>IF(B128="","","k"&amp;SUBSTITUTE(SUBSTITUTE(SUBSTITUTE(SUBSTITUTE(SUBSTITUTE(SUBSTITUTE(B128,"~","{t}"),"*","{s}"),"?","{q}"),"&lt;","{lt}"),"&gt;","{gt}"),"=","{eq}"))</f>
        <v/>
      </c>
    </row>
    <row r="129" spans="1:13" x14ac:dyDescent="0.25">
      <c r="A129" s="5"/>
      <c r="B129" s="5"/>
      <c r="C129" s="8"/>
      <c r="D129" s="8"/>
      <c r="E129" s="12"/>
      <c r="F129" s="12"/>
      <c r="G129" s="13" t="str">
        <f>IF(OR(H129="Current",H129="1–30 days",H129="31–60 days",H129="61–90 days",H129="91+ days"),IF(D129&gt;=Setup!$B$4,0,DATEDIF(D129,Setup!$B$4,"D")),"")</f>
        <v/>
      </c>
      <c r="H129" s="14" t="str">
        <f>IF(AND(A129="",B129="",C129="",D129="",E129="",F129=""),"",IF(OR(A129="",B129="",C129="",D129="",E129="",F129=""),"Incomplete",IF(COUNTIF($L$5:$L$1004,L129)&gt;1,"Check invoice #",IF(OR(COUNT(E129)=0,COUNT(F129)=0),"Check amounts",IF(OR(E129&lt;0,F129&lt;0,F129&gt;E129),"Check amounts",IF(OR(COUNT(C129)=0,COUNT(D129)=0),"Check dates",IF(D129&lt;C129,"Check dates",IF(ROUND(F129,2)=0,"Paid / zero balance",IF(Setup!$B$4="","Set aging date",IF(D129&gt;=Setup!$B$4,"Current",IF(DATEDIF(D129,Setup!$B$4,"D")&lt;=30,"1–30 days",IF(DATEDIF(D129,Setup!$B$4,"D")&lt;=60,"31–60 days",IF(DATEDIF(D129,Setup!$B$4,"D")&lt;=90,"61–90 days","91+ days")))))))))))))</f>
        <v/>
      </c>
      <c r="I129" s="5"/>
      <c r="J129" s="15">
        <f>IF(OR(H129="Current",H129="1–30 days",H129="31–60 days",H129="61–90 days",H129="91+ days"),F129,0)</f>
        <v>0</v>
      </c>
      <c r="K129">
        <f>IF(J129&gt;0,IF(COUNTIFS($M$5:$M129,M129,$J$5:$J129,"&gt;0")=1,1,0),0)</f>
        <v>0</v>
      </c>
      <c r="L129" t="str">
        <f>IF(A129="","","k"&amp;SUBSTITUTE(SUBSTITUTE(SUBSTITUTE(SUBSTITUTE(SUBSTITUTE(SUBSTITUTE(A129,"~","{t}"),"*","{s}"),"?","{q}"),"&lt;","{lt}"),"&gt;","{gt}"),"=","{eq}"))</f>
        <v/>
      </c>
      <c r="M129" t="str">
        <f>IF(B129="","","k"&amp;SUBSTITUTE(SUBSTITUTE(SUBSTITUTE(SUBSTITUTE(SUBSTITUTE(SUBSTITUTE(B129,"~","{t}"),"*","{s}"),"?","{q}"),"&lt;","{lt}"),"&gt;","{gt}"),"=","{eq}"))</f>
        <v/>
      </c>
    </row>
    <row r="130" spans="1:13" x14ac:dyDescent="0.25">
      <c r="A130" s="5"/>
      <c r="B130" s="5"/>
      <c r="C130" s="8"/>
      <c r="D130" s="8"/>
      <c r="E130" s="12"/>
      <c r="F130" s="12"/>
      <c r="G130" s="13" t="str">
        <f>IF(OR(H130="Current",H130="1–30 days",H130="31–60 days",H130="61–90 days",H130="91+ days"),IF(D130&gt;=Setup!$B$4,0,DATEDIF(D130,Setup!$B$4,"D")),"")</f>
        <v/>
      </c>
      <c r="H130" s="14" t="str">
        <f>IF(AND(A130="",B130="",C130="",D130="",E130="",F130=""),"",IF(OR(A130="",B130="",C130="",D130="",E130="",F130=""),"Incomplete",IF(COUNTIF($L$5:$L$1004,L130)&gt;1,"Check invoice #",IF(OR(COUNT(E130)=0,COUNT(F130)=0),"Check amounts",IF(OR(E130&lt;0,F130&lt;0,F130&gt;E130),"Check amounts",IF(OR(COUNT(C130)=0,COUNT(D130)=0),"Check dates",IF(D130&lt;C130,"Check dates",IF(ROUND(F130,2)=0,"Paid / zero balance",IF(Setup!$B$4="","Set aging date",IF(D130&gt;=Setup!$B$4,"Current",IF(DATEDIF(D130,Setup!$B$4,"D")&lt;=30,"1–30 days",IF(DATEDIF(D130,Setup!$B$4,"D")&lt;=60,"31–60 days",IF(DATEDIF(D130,Setup!$B$4,"D")&lt;=90,"61–90 days","91+ days")))))))))))))</f>
        <v/>
      </c>
      <c r="I130" s="5"/>
      <c r="J130" s="15">
        <f>IF(OR(H130="Current",H130="1–30 days",H130="31–60 days",H130="61–90 days",H130="91+ days"),F130,0)</f>
        <v>0</v>
      </c>
      <c r="K130">
        <f>IF(J130&gt;0,IF(COUNTIFS($M$5:$M130,M130,$J$5:$J130,"&gt;0")=1,1,0),0)</f>
        <v>0</v>
      </c>
      <c r="L130" t="str">
        <f>IF(A130="","","k"&amp;SUBSTITUTE(SUBSTITUTE(SUBSTITUTE(SUBSTITUTE(SUBSTITUTE(SUBSTITUTE(A130,"~","{t}"),"*","{s}"),"?","{q}"),"&lt;","{lt}"),"&gt;","{gt}"),"=","{eq}"))</f>
        <v/>
      </c>
      <c r="M130" t="str">
        <f>IF(B130="","","k"&amp;SUBSTITUTE(SUBSTITUTE(SUBSTITUTE(SUBSTITUTE(SUBSTITUTE(SUBSTITUTE(B130,"~","{t}"),"*","{s}"),"?","{q}"),"&lt;","{lt}"),"&gt;","{gt}"),"=","{eq}"))</f>
        <v/>
      </c>
    </row>
    <row r="131" spans="1:13" x14ac:dyDescent="0.25">
      <c r="A131" s="5"/>
      <c r="B131" s="5"/>
      <c r="C131" s="8"/>
      <c r="D131" s="8"/>
      <c r="E131" s="12"/>
      <c r="F131" s="12"/>
      <c r="G131" s="13" t="str">
        <f>IF(OR(H131="Current",H131="1–30 days",H131="31–60 days",H131="61–90 days",H131="91+ days"),IF(D131&gt;=Setup!$B$4,0,DATEDIF(D131,Setup!$B$4,"D")),"")</f>
        <v/>
      </c>
      <c r="H131" s="14" t="str">
        <f>IF(AND(A131="",B131="",C131="",D131="",E131="",F131=""),"",IF(OR(A131="",B131="",C131="",D131="",E131="",F131=""),"Incomplete",IF(COUNTIF($L$5:$L$1004,L131)&gt;1,"Check invoice #",IF(OR(COUNT(E131)=0,COUNT(F131)=0),"Check amounts",IF(OR(E131&lt;0,F131&lt;0,F131&gt;E131),"Check amounts",IF(OR(COUNT(C131)=0,COUNT(D131)=0),"Check dates",IF(D131&lt;C131,"Check dates",IF(ROUND(F131,2)=0,"Paid / zero balance",IF(Setup!$B$4="","Set aging date",IF(D131&gt;=Setup!$B$4,"Current",IF(DATEDIF(D131,Setup!$B$4,"D")&lt;=30,"1–30 days",IF(DATEDIF(D131,Setup!$B$4,"D")&lt;=60,"31–60 days",IF(DATEDIF(D131,Setup!$B$4,"D")&lt;=90,"61–90 days","91+ days")))))))))))))</f>
        <v/>
      </c>
      <c r="I131" s="5"/>
      <c r="J131" s="15">
        <f>IF(OR(H131="Current",H131="1–30 days",H131="31–60 days",H131="61–90 days",H131="91+ days"),F131,0)</f>
        <v>0</v>
      </c>
      <c r="K131">
        <f>IF(J131&gt;0,IF(COUNTIFS($M$5:$M131,M131,$J$5:$J131,"&gt;0")=1,1,0),0)</f>
        <v>0</v>
      </c>
      <c r="L131" t="str">
        <f>IF(A131="","","k"&amp;SUBSTITUTE(SUBSTITUTE(SUBSTITUTE(SUBSTITUTE(SUBSTITUTE(SUBSTITUTE(A131,"~","{t}"),"*","{s}"),"?","{q}"),"&lt;","{lt}"),"&gt;","{gt}"),"=","{eq}"))</f>
        <v/>
      </c>
      <c r="M131" t="str">
        <f>IF(B131="","","k"&amp;SUBSTITUTE(SUBSTITUTE(SUBSTITUTE(SUBSTITUTE(SUBSTITUTE(SUBSTITUTE(B131,"~","{t}"),"*","{s}"),"?","{q}"),"&lt;","{lt}"),"&gt;","{gt}"),"=","{eq}"))</f>
        <v/>
      </c>
    </row>
    <row r="132" spans="1:13" x14ac:dyDescent="0.25">
      <c r="A132" s="5"/>
      <c r="B132" s="5"/>
      <c r="C132" s="8"/>
      <c r="D132" s="8"/>
      <c r="E132" s="12"/>
      <c r="F132" s="12"/>
      <c r="G132" s="13" t="str">
        <f>IF(OR(H132="Current",H132="1–30 days",H132="31–60 days",H132="61–90 days",H132="91+ days"),IF(D132&gt;=Setup!$B$4,0,DATEDIF(D132,Setup!$B$4,"D")),"")</f>
        <v/>
      </c>
      <c r="H132" s="14" t="str">
        <f>IF(AND(A132="",B132="",C132="",D132="",E132="",F132=""),"",IF(OR(A132="",B132="",C132="",D132="",E132="",F132=""),"Incomplete",IF(COUNTIF($L$5:$L$1004,L132)&gt;1,"Check invoice #",IF(OR(COUNT(E132)=0,COUNT(F132)=0),"Check amounts",IF(OR(E132&lt;0,F132&lt;0,F132&gt;E132),"Check amounts",IF(OR(COUNT(C132)=0,COUNT(D132)=0),"Check dates",IF(D132&lt;C132,"Check dates",IF(ROUND(F132,2)=0,"Paid / zero balance",IF(Setup!$B$4="","Set aging date",IF(D132&gt;=Setup!$B$4,"Current",IF(DATEDIF(D132,Setup!$B$4,"D")&lt;=30,"1–30 days",IF(DATEDIF(D132,Setup!$B$4,"D")&lt;=60,"31–60 days",IF(DATEDIF(D132,Setup!$B$4,"D")&lt;=90,"61–90 days","91+ days")))))))))))))</f>
        <v/>
      </c>
      <c r="I132" s="5"/>
      <c r="J132" s="15">
        <f>IF(OR(H132="Current",H132="1–30 days",H132="31–60 days",H132="61–90 days",H132="91+ days"),F132,0)</f>
        <v>0</v>
      </c>
      <c r="K132">
        <f>IF(J132&gt;0,IF(COUNTIFS($M$5:$M132,M132,$J$5:$J132,"&gt;0")=1,1,0),0)</f>
        <v>0</v>
      </c>
      <c r="L132" t="str">
        <f>IF(A132="","","k"&amp;SUBSTITUTE(SUBSTITUTE(SUBSTITUTE(SUBSTITUTE(SUBSTITUTE(SUBSTITUTE(A132,"~","{t}"),"*","{s}"),"?","{q}"),"&lt;","{lt}"),"&gt;","{gt}"),"=","{eq}"))</f>
        <v/>
      </c>
      <c r="M132" t="str">
        <f>IF(B132="","","k"&amp;SUBSTITUTE(SUBSTITUTE(SUBSTITUTE(SUBSTITUTE(SUBSTITUTE(SUBSTITUTE(B132,"~","{t}"),"*","{s}"),"?","{q}"),"&lt;","{lt}"),"&gt;","{gt}"),"=","{eq}"))</f>
        <v/>
      </c>
    </row>
    <row r="133" spans="1:13" x14ac:dyDescent="0.25">
      <c r="A133" s="5"/>
      <c r="B133" s="5"/>
      <c r="C133" s="8"/>
      <c r="D133" s="8"/>
      <c r="E133" s="12"/>
      <c r="F133" s="12"/>
      <c r="G133" s="13" t="str">
        <f>IF(OR(H133="Current",H133="1–30 days",H133="31–60 days",H133="61–90 days",H133="91+ days"),IF(D133&gt;=Setup!$B$4,0,DATEDIF(D133,Setup!$B$4,"D")),"")</f>
        <v/>
      </c>
      <c r="H133" s="14" t="str">
        <f>IF(AND(A133="",B133="",C133="",D133="",E133="",F133=""),"",IF(OR(A133="",B133="",C133="",D133="",E133="",F133=""),"Incomplete",IF(COUNTIF($L$5:$L$1004,L133)&gt;1,"Check invoice #",IF(OR(COUNT(E133)=0,COUNT(F133)=0),"Check amounts",IF(OR(E133&lt;0,F133&lt;0,F133&gt;E133),"Check amounts",IF(OR(COUNT(C133)=0,COUNT(D133)=0),"Check dates",IF(D133&lt;C133,"Check dates",IF(ROUND(F133,2)=0,"Paid / zero balance",IF(Setup!$B$4="","Set aging date",IF(D133&gt;=Setup!$B$4,"Current",IF(DATEDIF(D133,Setup!$B$4,"D")&lt;=30,"1–30 days",IF(DATEDIF(D133,Setup!$B$4,"D")&lt;=60,"31–60 days",IF(DATEDIF(D133,Setup!$B$4,"D")&lt;=90,"61–90 days","91+ days")))))))))))))</f>
        <v/>
      </c>
      <c r="I133" s="5"/>
      <c r="J133" s="15">
        <f>IF(OR(H133="Current",H133="1–30 days",H133="31–60 days",H133="61–90 days",H133="91+ days"),F133,0)</f>
        <v>0</v>
      </c>
      <c r="K133">
        <f>IF(J133&gt;0,IF(COUNTIFS($M$5:$M133,M133,$J$5:$J133,"&gt;0")=1,1,0),0)</f>
        <v>0</v>
      </c>
      <c r="L133" t="str">
        <f>IF(A133="","","k"&amp;SUBSTITUTE(SUBSTITUTE(SUBSTITUTE(SUBSTITUTE(SUBSTITUTE(SUBSTITUTE(A133,"~","{t}"),"*","{s}"),"?","{q}"),"&lt;","{lt}"),"&gt;","{gt}"),"=","{eq}"))</f>
        <v/>
      </c>
      <c r="M133" t="str">
        <f>IF(B133="","","k"&amp;SUBSTITUTE(SUBSTITUTE(SUBSTITUTE(SUBSTITUTE(SUBSTITUTE(SUBSTITUTE(B133,"~","{t}"),"*","{s}"),"?","{q}"),"&lt;","{lt}"),"&gt;","{gt}"),"=","{eq}"))</f>
        <v/>
      </c>
    </row>
    <row r="134" spans="1:13" x14ac:dyDescent="0.25">
      <c r="A134" s="5"/>
      <c r="B134" s="5"/>
      <c r="C134" s="8"/>
      <c r="D134" s="8"/>
      <c r="E134" s="12"/>
      <c r="F134" s="12"/>
      <c r="G134" s="13" t="str">
        <f>IF(OR(H134="Current",H134="1–30 days",H134="31–60 days",H134="61–90 days",H134="91+ days"),IF(D134&gt;=Setup!$B$4,0,DATEDIF(D134,Setup!$B$4,"D")),"")</f>
        <v/>
      </c>
      <c r="H134" s="14" t="str">
        <f>IF(AND(A134="",B134="",C134="",D134="",E134="",F134=""),"",IF(OR(A134="",B134="",C134="",D134="",E134="",F134=""),"Incomplete",IF(COUNTIF($L$5:$L$1004,L134)&gt;1,"Check invoice #",IF(OR(COUNT(E134)=0,COUNT(F134)=0),"Check amounts",IF(OR(E134&lt;0,F134&lt;0,F134&gt;E134),"Check amounts",IF(OR(COUNT(C134)=0,COUNT(D134)=0),"Check dates",IF(D134&lt;C134,"Check dates",IF(ROUND(F134,2)=0,"Paid / zero balance",IF(Setup!$B$4="","Set aging date",IF(D134&gt;=Setup!$B$4,"Current",IF(DATEDIF(D134,Setup!$B$4,"D")&lt;=30,"1–30 days",IF(DATEDIF(D134,Setup!$B$4,"D")&lt;=60,"31–60 days",IF(DATEDIF(D134,Setup!$B$4,"D")&lt;=90,"61–90 days","91+ days")))))))))))))</f>
        <v/>
      </c>
      <c r="I134" s="5"/>
      <c r="J134" s="15">
        <f>IF(OR(H134="Current",H134="1–30 days",H134="31–60 days",H134="61–90 days",H134="91+ days"),F134,0)</f>
        <v>0</v>
      </c>
      <c r="K134">
        <f>IF(J134&gt;0,IF(COUNTIFS($M$5:$M134,M134,$J$5:$J134,"&gt;0")=1,1,0),0)</f>
        <v>0</v>
      </c>
      <c r="L134" t="str">
        <f>IF(A134="","","k"&amp;SUBSTITUTE(SUBSTITUTE(SUBSTITUTE(SUBSTITUTE(SUBSTITUTE(SUBSTITUTE(A134,"~","{t}"),"*","{s}"),"?","{q}"),"&lt;","{lt}"),"&gt;","{gt}"),"=","{eq}"))</f>
        <v/>
      </c>
      <c r="M134" t="str">
        <f>IF(B134="","","k"&amp;SUBSTITUTE(SUBSTITUTE(SUBSTITUTE(SUBSTITUTE(SUBSTITUTE(SUBSTITUTE(B134,"~","{t}"),"*","{s}"),"?","{q}"),"&lt;","{lt}"),"&gt;","{gt}"),"=","{eq}"))</f>
        <v/>
      </c>
    </row>
    <row r="135" spans="1:13" x14ac:dyDescent="0.25">
      <c r="A135" s="5"/>
      <c r="B135" s="5"/>
      <c r="C135" s="8"/>
      <c r="D135" s="8"/>
      <c r="E135" s="12"/>
      <c r="F135" s="12"/>
      <c r="G135" s="13" t="str">
        <f>IF(OR(H135="Current",H135="1–30 days",H135="31–60 days",H135="61–90 days",H135="91+ days"),IF(D135&gt;=Setup!$B$4,0,DATEDIF(D135,Setup!$B$4,"D")),"")</f>
        <v/>
      </c>
      <c r="H135" s="14" t="str">
        <f>IF(AND(A135="",B135="",C135="",D135="",E135="",F135=""),"",IF(OR(A135="",B135="",C135="",D135="",E135="",F135=""),"Incomplete",IF(COUNTIF($L$5:$L$1004,L135)&gt;1,"Check invoice #",IF(OR(COUNT(E135)=0,COUNT(F135)=0),"Check amounts",IF(OR(E135&lt;0,F135&lt;0,F135&gt;E135),"Check amounts",IF(OR(COUNT(C135)=0,COUNT(D135)=0),"Check dates",IF(D135&lt;C135,"Check dates",IF(ROUND(F135,2)=0,"Paid / zero balance",IF(Setup!$B$4="","Set aging date",IF(D135&gt;=Setup!$B$4,"Current",IF(DATEDIF(D135,Setup!$B$4,"D")&lt;=30,"1–30 days",IF(DATEDIF(D135,Setup!$B$4,"D")&lt;=60,"31–60 days",IF(DATEDIF(D135,Setup!$B$4,"D")&lt;=90,"61–90 days","91+ days")))))))))))))</f>
        <v/>
      </c>
      <c r="I135" s="5"/>
      <c r="J135" s="15">
        <f>IF(OR(H135="Current",H135="1–30 days",H135="31–60 days",H135="61–90 days",H135="91+ days"),F135,0)</f>
        <v>0</v>
      </c>
      <c r="K135">
        <f>IF(J135&gt;0,IF(COUNTIFS($M$5:$M135,M135,$J$5:$J135,"&gt;0")=1,1,0),0)</f>
        <v>0</v>
      </c>
      <c r="L135" t="str">
        <f>IF(A135="","","k"&amp;SUBSTITUTE(SUBSTITUTE(SUBSTITUTE(SUBSTITUTE(SUBSTITUTE(SUBSTITUTE(A135,"~","{t}"),"*","{s}"),"?","{q}"),"&lt;","{lt}"),"&gt;","{gt}"),"=","{eq}"))</f>
        <v/>
      </c>
      <c r="M135" t="str">
        <f>IF(B135="","","k"&amp;SUBSTITUTE(SUBSTITUTE(SUBSTITUTE(SUBSTITUTE(SUBSTITUTE(SUBSTITUTE(B135,"~","{t}"),"*","{s}"),"?","{q}"),"&lt;","{lt}"),"&gt;","{gt}"),"=","{eq}"))</f>
        <v/>
      </c>
    </row>
    <row r="136" spans="1:13" x14ac:dyDescent="0.25">
      <c r="A136" s="5"/>
      <c r="B136" s="5"/>
      <c r="C136" s="8"/>
      <c r="D136" s="8"/>
      <c r="E136" s="12"/>
      <c r="F136" s="12"/>
      <c r="G136" s="13" t="str">
        <f>IF(OR(H136="Current",H136="1–30 days",H136="31–60 days",H136="61–90 days",H136="91+ days"),IF(D136&gt;=Setup!$B$4,0,DATEDIF(D136,Setup!$B$4,"D")),"")</f>
        <v/>
      </c>
      <c r="H136" s="14" t="str">
        <f>IF(AND(A136="",B136="",C136="",D136="",E136="",F136=""),"",IF(OR(A136="",B136="",C136="",D136="",E136="",F136=""),"Incomplete",IF(COUNTIF($L$5:$L$1004,L136)&gt;1,"Check invoice #",IF(OR(COUNT(E136)=0,COUNT(F136)=0),"Check amounts",IF(OR(E136&lt;0,F136&lt;0,F136&gt;E136),"Check amounts",IF(OR(COUNT(C136)=0,COUNT(D136)=0),"Check dates",IF(D136&lt;C136,"Check dates",IF(ROUND(F136,2)=0,"Paid / zero balance",IF(Setup!$B$4="","Set aging date",IF(D136&gt;=Setup!$B$4,"Current",IF(DATEDIF(D136,Setup!$B$4,"D")&lt;=30,"1–30 days",IF(DATEDIF(D136,Setup!$B$4,"D")&lt;=60,"31–60 days",IF(DATEDIF(D136,Setup!$B$4,"D")&lt;=90,"61–90 days","91+ days")))))))))))))</f>
        <v/>
      </c>
      <c r="I136" s="5"/>
      <c r="J136" s="15">
        <f>IF(OR(H136="Current",H136="1–30 days",H136="31–60 days",H136="61–90 days",H136="91+ days"),F136,0)</f>
        <v>0</v>
      </c>
      <c r="K136">
        <f>IF(J136&gt;0,IF(COUNTIFS($M$5:$M136,M136,$J$5:$J136,"&gt;0")=1,1,0),0)</f>
        <v>0</v>
      </c>
      <c r="L136" t="str">
        <f>IF(A136="","","k"&amp;SUBSTITUTE(SUBSTITUTE(SUBSTITUTE(SUBSTITUTE(SUBSTITUTE(SUBSTITUTE(A136,"~","{t}"),"*","{s}"),"?","{q}"),"&lt;","{lt}"),"&gt;","{gt}"),"=","{eq}"))</f>
        <v/>
      </c>
      <c r="M136" t="str">
        <f>IF(B136="","","k"&amp;SUBSTITUTE(SUBSTITUTE(SUBSTITUTE(SUBSTITUTE(SUBSTITUTE(SUBSTITUTE(B136,"~","{t}"),"*","{s}"),"?","{q}"),"&lt;","{lt}"),"&gt;","{gt}"),"=","{eq}"))</f>
        <v/>
      </c>
    </row>
    <row r="137" spans="1:13" x14ac:dyDescent="0.25">
      <c r="A137" s="5"/>
      <c r="B137" s="5"/>
      <c r="C137" s="8"/>
      <c r="D137" s="8"/>
      <c r="E137" s="12"/>
      <c r="F137" s="12"/>
      <c r="G137" s="13" t="str">
        <f>IF(OR(H137="Current",H137="1–30 days",H137="31–60 days",H137="61–90 days",H137="91+ days"),IF(D137&gt;=Setup!$B$4,0,DATEDIF(D137,Setup!$B$4,"D")),"")</f>
        <v/>
      </c>
      <c r="H137" s="14" t="str">
        <f>IF(AND(A137="",B137="",C137="",D137="",E137="",F137=""),"",IF(OR(A137="",B137="",C137="",D137="",E137="",F137=""),"Incomplete",IF(COUNTIF($L$5:$L$1004,L137)&gt;1,"Check invoice #",IF(OR(COUNT(E137)=0,COUNT(F137)=0),"Check amounts",IF(OR(E137&lt;0,F137&lt;0,F137&gt;E137),"Check amounts",IF(OR(COUNT(C137)=0,COUNT(D137)=0),"Check dates",IF(D137&lt;C137,"Check dates",IF(ROUND(F137,2)=0,"Paid / zero balance",IF(Setup!$B$4="","Set aging date",IF(D137&gt;=Setup!$B$4,"Current",IF(DATEDIF(D137,Setup!$B$4,"D")&lt;=30,"1–30 days",IF(DATEDIF(D137,Setup!$B$4,"D")&lt;=60,"31–60 days",IF(DATEDIF(D137,Setup!$B$4,"D")&lt;=90,"61–90 days","91+ days")))))))))))))</f>
        <v/>
      </c>
      <c r="I137" s="5"/>
      <c r="J137" s="15">
        <f>IF(OR(H137="Current",H137="1–30 days",H137="31–60 days",H137="61–90 days",H137="91+ days"),F137,0)</f>
        <v>0</v>
      </c>
      <c r="K137">
        <f>IF(J137&gt;0,IF(COUNTIFS($M$5:$M137,M137,$J$5:$J137,"&gt;0")=1,1,0),0)</f>
        <v>0</v>
      </c>
      <c r="L137" t="str">
        <f>IF(A137="","","k"&amp;SUBSTITUTE(SUBSTITUTE(SUBSTITUTE(SUBSTITUTE(SUBSTITUTE(SUBSTITUTE(A137,"~","{t}"),"*","{s}"),"?","{q}"),"&lt;","{lt}"),"&gt;","{gt}"),"=","{eq}"))</f>
        <v/>
      </c>
      <c r="M137" t="str">
        <f>IF(B137="","","k"&amp;SUBSTITUTE(SUBSTITUTE(SUBSTITUTE(SUBSTITUTE(SUBSTITUTE(SUBSTITUTE(B137,"~","{t}"),"*","{s}"),"?","{q}"),"&lt;","{lt}"),"&gt;","{gt}"),"=","{eq}"))</f>
        <v/>
      </c>
    </row>
    <row r="138" spans="1:13" x14ac:dyDescent="0.25">
      <c r="A138" s="5"/>
      <c r="B138" s="5"/>
      <c r="C138" s="8"/>
      <c r="D138" s="8"/>
      <c r="E138" s="12"/>
      <c r="F138" s="12"/>
      <c r="G138" s="13" t="str">
        <f>IF(OR(H138="Current",H138="1–30 days",H138="31–60 days",H138="61–90 days",H138="91+ days"),IF(D138&gt;=Setup!$B$4,0,DATEDIF(D138,Setup!$B$4,"D")),"")</f>
        <v/>
      </c>
      <c r="H138" s="14" t="str">
        <f>IF(AND(A138="",B138="",C138="",D138="",E138="",F138=""),"",IF(OR(A138="",B138="",C138="",D138="",E138="",F138=""),"Incomplete",IF(COUNTIF($L$5:$L$1004,L138)&gt;1,"Check invoice #",IF(OR(COUNT(E138)=0,COUNT(F138)=0),"Check amounts",IF(OR(E138&lt;0,F138&lt;0,F138&gt;E138),"Check amounts",IF(OR(COUNT(C138)=0,COUNT(D138)=0),"Check dates",IF(D138&lt;C138,"Check dates",IF(ROUND(F138,2)=0,"Paid / zero balance",IF(Setup!$B$4="","Set aging date",IF(D138&gt;=Setup!$B$4,"Current",IF(DATEDIF(D138,Setup!$B$4,"D")&lt;=30,"1–30 days",IF(DATEDIF(D138,Setup!$B$4,"D")&lt;=60,"31–60 days",IF(DATEDIF(D138,Setup!$B$4,"D")&lt;=90,"61–90 days","91+ days")))))))))))))</f>
        <v/>
      </c>
      <c r="I138" s="5"/>
      <c r="J138" s="15">
        <f>IF(OR(H138="Current",H138="1–30 days",H138="31–60 days",H138="61–90 days",H138="91+ days"),F138,0)</f>
        <v>0</v>
      </c>
      <c r="K138">
        <f>IF(J138&gt;0,IF(COUNTIFS($M$5:$M138,M138,$J$5:$J138,"&gt;0")=1,1,0),0)</f>
        <v>0</v>
      </c>
      <c r="L138" t="str">
        <f>IF(A138="","","k"&amp;SUBSTITUTE(SUBSTITUTE(SUBSTITUTE(SUBSTITUTE(SUBSTITUTE(SUBSTITUTE(A138,"~","{t}"),"*","{s}"),"?","{q}"),"&lt;","{lt}"),"&gt;","{gt}"),"=","{eq}"))</f>
        <v/>
      </c>
      <c r="M138" t="str">
        <f>IF(B138="","","k"&amp;SUBSTITUTE(SUBSTITUTE(SUBSTITUTE(SUBSTITUTE(SUBSTITUTE(SUBSTITUTE(B138,"~","{t}"),"*","{s}"),"?","{q}"),"&lt;","{lt}"),"&gt;","{gt}"),"=","{eq}"))</f>
        <v/>
      </c>
    </row>
    <row r="139" spans="1:13" x14ac:dyDescent="0.25">
      <c r="A139" s="5"/>
      <c r="B139" s="5"/>
      <c r="C139" s="8"/>
      <c r="D139" s="8"/>
      <c r="E139" s="12"/>
      <c r="F139" s="12"/>
      <c r="G139" s="13" t="str">
        <f>IF(OR(H139="Current",H139="1–30 days",H139="31–60 days",H139="61–90 days",H139="91+ days"),IF(D139&gt;=Setup!$B$4,0,DATEDIF(D139,Setup!$B$4,"D")),"")</f>
        <v/>
      </c>
      <c r="H139" s="14" t="str">
        <f>IF(AND(A139="",B139="",C139="",D139="",E139="",F139=""),"",IF(OR(A139="",B139="",C139="",D139="",E139="",F139=""),"Incomplete",IF(COUNTIF($L$5:$L$1004,L139)&gt;1,"Check invoice #",IF(OR(COUNT(E139)=0,COUNT(F139)=0),"Check amounts",IF(OR(E139&lt;0,F139&lt;0,F139&gt;E139),"Check amounts",IF(OR(COUNT(C139)=0,COUNT(D139)=0),"Check dates",IF(D139&lt;C139,"Check dates",IF(ROUND(F139,2)=0,"Paid / zero balance",IF(Setup!$B$4="","Set aging date",IF(D139&gt;=Setup!$B$4,"Current",IF(DATEDIF(D139,Setup!$B$4,"D")&lt;=30,"1–30 days",IF(DATEDIF(D139,Setup!$B$4,"D")&lt;=60,"31–60 days",IF(DATEDIF(D139,Setup!$B$4,"D")&lt;=90,"61–90 days","91+ days")))))))))))))</f>
        <v/>
      </c>
      <c r="I139" s="5"/>
      <c r="J139" s="15">
        <f>IF(OR(H139="Current",H139="1–30 days",H139="31–60 days",H139="61–90 days",H139="91+ days"),F139,0)</f>
        <v>0</v>
      </c>
      <c r="K139">
        <f>IF(J139&gt;0,IF(COUNTIFS($M$5:$M139,M139,$J$5:$J139,"&gt;0")=1,1,0),0)</f>
        <v>0</v>
      </c>
      <c r="L139" t="str">
        <f>IF(A139="","","k"&amp;SUBSTITUTE(SUBSTITUTE(SUBSTITUTE(SUBSTITUTE(SUBSTITUTE(SUBSTITUTE(A139,"~","{t}"),"*","{s}"),"?","{q}"),"&lt;","{lt}"),"&gt;","{gt}"),"=","{eq}"))</f>
        <v/>
      </c>
      <c r="M139" t="str">
        <f>IF(B139="","","k"&amp;SUBSTITUTE(SUBSTITUTE(SUBSTITUTE(SUBSTITUTE(SUBSTITUTE(SUBSTITUTE(B139,"~","{t}"),"*","{s}"),"?","{q}"),"&lt;","{lt}"),"&gt;","{gt}"),"=","{eq}"))</f>
        <v/>
      </c>
    </row>
    <row r="140" spans="1:13" x14ac:dyDescent="0.25">
      <c r="A140" s="5"/>
      <c r="B140" s="5"/>
      <c r="C140" s="8"/>
      <c r="D140" s="8"/>
      <c r="E140" s="12"/>
      <c r="F140" s="12"/>
      <c r="G140" s="13" t="str">
        <f>IF(OR(H140="Current",H140="1–30 days",H140="31–60 days",H140="61–90 days",H140="91+ days"),IF(D140&gt;=Setup!$B$4,0,DATEDIF(D140,Setup!$B$4,"D")),"")</f>
        <v/>
      </c>
      <c r="H140" s="14" t="str">
        <f>IF(AND(A140="",B140="",C140="",D140="",E140="",F140=""),"",IF(OR(A140="",B140="",C140="",D140="",E140="",F140=""),"Incomplete",IF(COUNTIF($L$5:$L$1004,L140)&gt;1,"Check invoice #",IF(OR(COUNT(E140)=0,COUNT(F140)=0),"Check amounts",IF(OR(E140&lt;0,F140&lt;0,F140&gt;E140),"Check amounts",IF(OR(COUNT(C140)=0,COUNT(D140)=0),"Check dates",IF(D140&lt;C140,"Check dates",IF(ROUND(F140,2)=0,"Paid / zero balance",IF(Setup!$B$4="","Set aging date",IF(D140&gt;=Setup!$B$4,"Current",IF(DATEDIF(D140,Setup!$B$4,"D")&lt;=30,"1–30 days",IF(DATEDIF(D140,Setup!$B$4,"D")&lt;=60,"31–60 days",IF(DATEDIF(D140,Setup!$B$4,"D")&lt;=90,"61–90 days","91+ days")))))))))))))</f>
        <v/>
      </c>
      <c r="I140" s="5"/>
      <c r="J140" s="15">
        <f>IF(OR(H140="Current",H140="1–30 days",H140="31–60 days",H140="61–90 days",H140="91+ days"),F140,0)</f>
        <v>0</v>
      </c>
      <c r="K140">
        <f>IF(J140&gt;0,IF(COUNTIFS($M$5:$M140,M140,$J$5:$J140,"&gt;0")=1,1,0),0)</f>
        <v>0</v>
      </c>
      <c r="L140" t="str">
        <f>IF(A140="","","k"&amp;SUBSTITUTE(SUBSTITUTE(SUBSTITUTE(SUBSTITUTE(SUBSTITUTE(SUBSTITUTE(A140,"~","{t}"),"*","{s}"),"?","{q}"),"&lt;","{lt}"),"&gt;","{gt}"),"=","{eq}"))</f>
        <v/>
      </c>
      <c r="M140" t="str">
        <f>IF(B140="","","k"&amp;SUBSTITUTE(SUBSTITUTE(SUBSTITUTE(SUBSTITUTE(SUBSTITUTE(SUBSTITUTE(B140,"~","{t}"),"*","{s}"),"?","{q}"),"&lt;","{lt}"),"&gt;","{gt}"),"=","{eq}"))</f>
        <v/>
      </c>
    </row>
    <row r="141" spans="1:13" x14ac:dyDescent="0.25">
      <c r="A141" s="5"/>
      <c r="B141" s="5"/>
      <c r="C141" s="8"/>
      <c r="D141" s="8"/>
      <c r="E141" s="12"/>
      <c r="F141" s="12"/>
      <c r="G141" s="13" t="str">
        <f>IF(OR(H141="Current",H141="1–30 days",H141="31–60 days",H141="61–90 days",H141="91+ days"),IF(D141&gt;=Setup!$B$4,0,DATEDIF(D141,Setup!$B$4,"D")),"")</f>
        <v/>
      </c>
      <c r="H141" s="14" t="str">
        <f>IF(AND(A141="",B141="",C141="",D141="",E141="",F141=""),"",IF(OR(A141="",B141="",C141="",D141="",E141="",F141=""),"Incomplete",IF(COUNTIF($L$5:$L$1004,L141)&gt;1,"Check invoice #",IF(OR(COUNT(E141)=0,COUNT(F141)=0),"Check amounts",IF(OR(E141&lt;0,F141&lt;0,F141&gt;E141),"Check amounts",IF(OR(COUNT(C141)=0,COUNT(D141)=0),"Check dates",IF(D141&lt;C141,"Check dates",IF(ROUND(F141,2)=0,"Paid / zero balance",IF(Setup!$B$4="","Set aging date",IF(D141&gt;=Setup!$B$4,"Current",IF(DATEDIF(D141,Setup!$B$4,"D")&lt;=30,"1–30 days",IF(DATEDIF(D141,Setup!$B$4,"D")&lt;=60,"31–60 days",IF(DATEDIF(D141,Setup!$B$4,"D")&lt;=90,"61–90 days","91+ days")))))))))))))</f>
        <v/>
      </c>
      <c r="I141" s="5"/>
      <c r="J141" s="15">
        <f>IF(OR(H141="Current",H141="1–30 days",H141="31–60 days",H141="61–90 days",H141="91+ days"),F141,0)</f>
        <v>0</v>
      </c>
      <c r="K141">
        <f>IF(J141&gt;0,IF(COUNTIFS($M$5:$M141,M141,$J$5:$J141,"&gt;0")=1,1,0),0)</f>
        <v>0</v>
      </c>
      <c r="L141" t="str">
        <f>IF(A141="","","k"&amp;SUBSTITUTE(SUBSTITUTE(SUBSTITUTE(SUBSTITUTE(SUBSTITUTE(SUBSTITUTE(A141,"~","{t}"),"*","{s}"),"?","{q}"),"&lt;","{lt}"),"&gt;","{gt}"),"=","{eq}"))</f>
        <v/>
      </c>
      <c r="M141" t="str">
        <f>IF(B141="","","k"&amp;SUBSTITUTE(SUBSTITUTE(SUBSTITUTE(SUBSTITUTE(SUBSTITUTE(SUBSTITUTE(B141,"~","{t}"),"*","{s}"),"?","{q}"),"&lt;","{lt}"),"&gt;","{gt}"),"=","{eq}"))</f>
        <v/>
      </c>
    </row>
    <row r="142" spans="1:13" x14ac:dyDescent="0.25">
      <c r="A142" s="5"/>
      <c r="B142" s="5"/>
      <c r="C142" s="8"/>
      <c r="D142" s="8"/>
      <c r="E142" s="12"/>
      <c r="F142" s="12"/>
      <c r="G142" s="13" t="str">
        <f>IF(OR(H142="Current",H142="1–30 days",H142="31–60 days",H142="61–90 days",H142="91+ days"),IF(D142&gt;=Setup!$B$4,0,DATEDIF(D142,Setup!$B$4,"D")),"")</f>
        <v/>
      </c>
      <c r="H142" s="14" t="str">
        <f>IF(AND(A142="",B142="",C142="",D142="",E142="",F142=""),"",IF(OR(A142="",B142="",C142="",D142="",E142="",F142=""),"Incomplete",IF(COUNTIF($L$5:$L$1004,L142)&gt;1,"Check invoice #",IF(OR(COUNT(E142)=0,COUNT(F142)=0),"Check amounts",IF(OR(E142&lt;0,F142&lt;0,F142&gt;E142),"Check amounts",IF(OR(COUNT(C142)=0,COUNT(D142)=0),"Check dates",IF(D142&lt;C142,"Check dates",IF(ROUND(F142,2)=0,"Paid / zero balance",IF(Setup!$B$4="","Set aging date",IF(D142&gt;=Setup!$B$4,"Current",IF(DATEDIF(D142,Setup!$B$4,"D")&lt;=30,"1–30 days",IF(DATEDIF(D142,Setup!$B$4,"D")&lt;=60,"31–60 days",IF(DATEDIF(D142,Setup!$B$4,"D")&lt;=90,"61–90 days","91+ days")))))))))))))</f>
        <v/>
      </c>
      <c r="I142" s="5"/>
      <c r="J142" s="15">
        <f>IF(OR(H142="Current",H142="1–30 days",H142="31–60 days",H142="61–90 days",H142="91+ days"),F142,0)</f>
        <v>0</v>
      </c>
      <c r="K142">
        <f>IF(J142&gt;0,IF(COUNTIFS($M$5:$M142,M142,$J$5:$J142,"&gt;0")=1,1,0),0)</f>
        <v>0</v>
      </c>
      <c r="L142" t="str">
        <f>IF(A142="","","k"&amp;SUBSTITUTE(SUBSTITUTE(SUBSTITUTE(SUBSTITUTE(SUBSTITUTE(SUBSTITUTE(A142,"~","{t}"),"*","{s}"),"?","{q}"),"&lt;","{lt}"),"&gt;","{gt}"),"=","{eq}"))</f>
        <v/>
      </c>
      <c r="M142" t="str">
        <f>IF(B142="","","k"&amp;SUBSTITUTE(SUBSTITUTE(SUBSTITUTE(SUBSTITUTE(SUBSTITUTE(SUBSTITUTE(B142,"~","{t}"),"*","{s}"),"?","{q}"),"&lt;","{lt}"),"&gt;","{gt}"),"=","{eq}"))</f>
        <v/>
      </c>
    </row>
    <row r="143" spans="1:13" x14ac:dyDescent="0.25">
      <c r="A143" s="5"/>
      <c r="B143" s="5"/>
      <c r="C143" s="8"/>
      <c r="D143" s="8"/>
      <c r="E143" s="12"/>
      <c r="F143" s="12"/>
      <c r="G143" s="13" t="str">
        <f>IF(OR(H143="Current",H143="1–30 days",H143="31–60 days",H143="61–90 days",H143="91+ days"),IF(D143&gt;=Setup!$B$4,0,DATEDIF(D143,Setup!$B$4,"D")),"")</f>
        <v/>
      </c>
      <c r="H143" s="14" t="str">
        <f>IF(AND(A143="",B143="",C143="",D143="",E143="",F143=""),"",IF(OR(A143="",B143="",C143="",D143="",E143="",F143=""),"Incomplete",IF(COUNTIF($L$5:$L$1004,L143)&gt;1,"Check invoice #",IF(OR(COUNT(E143)=0,COUNT(F143)=0),"Check amounts",IF(OR(E143&lt;0,F143&lt;0,F143&gt;E143),"Check amounts",IF(OR(COUNT(C143)=0,COUNT(D143)=0),"Check dates",IF(D143&lt;C143,"Check dates",IF(ROUND(F143,2)=0,"Paid / zero balance",IF(Setup!$B$4="","Set aging date",IF(D143&gt;=Setup!$B$4,"Current",IF(DATEDIF(D143,Setup!$B$4,"D")&lt;=30,"1–30 days",IF(DATEDIF(D143,Setup!$B$4,"D")&lt;=60,"31–60 days",IF(DATEDIF(D143,Setup!$B$4,"D")&lt;=90,"61–90 days","91+ days")))))))))))))</f>
        <v/>
      </c>
      <c r="I143" s="5"/>
      <c r="J143" s="15">
        <f>IF(OR(H143="Current",H143="1–30 days",H143="31–60 days",H143="61–90 days",H143="91+ days"),F143,0)</f>
        <v>0</v>
      </c>
      <c r="K143">
        <f>IF(J143&gt;0,IF(COUNTIFS($M$5:$M143,M143,$J$5:$J143,"&gt;0")=1,1,0),0)</f>
        <v>0</v>
      </c>
      <c r="L143" t="str">
        <f>IF(A143="","","k"&amp;SUBSTITUTE(SUBSTITUTE(SUBSTITUTE(SUBSTITUTE(SUBSTITUTE(SUBSTITUTE(A143,"~","{t}"),"*","{s}"),"?","{q}"),"&lt;","{lt}"),"&gt;","{gt}"),"=","{eq}"))</f>
        <v/>
      </c>
      <c r="M143" t="str">
        <f>IF(B143="","","k"&amp;SUBSTITUTE(SUBSTITUTE(SUBSTITUTE(SUBSTITUTE(SUBSTITUTE(SUBSTITUTE(B143,"~","{t}"),"*","{s}"),"?","{q}"),"&lt;","{lt}"),"&gt;","{gt}"),"=","{eq}"))</f>
        <v/>
      </c>
    </row>
    <row r="144" spans="1:13" x14ac:dyDescent="0.25">
      <c r="A144" s="5"/>
      <c r="B144" s="5"/>
      <c r="C144" s="8"/>
      <c r="D144" s="8"/>
      <c r="E144" s="12"/>
      <c r="F144" s="12"/>
      <c r="G144" s="13" t="str">
        <f>IF(OR(H144="Current",H144="1–30 days",H144="31–60 days",H144="61–90 days",H144="91+ days"),IF(D144&gt;=Setup!$B$4,0,DATEDIF(D144,Setup!$B$4,"D")),"")</f>
        <v/>
      </c>
      <c r="H144" s="14" t="str">
        <f>IF(AND(A144="",B144="",C144="",D144="",E144="",F144=""),"",IF(OR(A144="",B144="",C144="",D144="",E144="",F144=""),"Incomplete",IF(COUNTIF($L$5:$L$1004,L144)&gt;1,"Check invoice #",IF(OR(COUNT(E144)=0,COUNT(F144)=0),"Check amounts",IF(OR(E144&lt;0,F144&lt;0,F144&gt;E144),"Check amounts",IF(OR(COUNT(C144)=0,COUNT(D144)=0),"Check dates",IF(D144&lt;C144,"Check dates",IF(ROUND(F144,2)=0,"Paid / zero balance",IF(Setup!$B$4="","Set aging date",IF(D144&gt;=Setup!$B$4,"Current",IF(DATEDIF(D144,Setup!$B$4,"D")&lt;=30,"1–30 days",IF(DATEDIF(D144,Setup!$B$4,"D")&lt;=60,"31–60 days",IF(DATEDIF(D144,Setup!$B$4,"D")&lt;=90,"61–90 days","91+ days")))))))))))))</f>
        <v/>
      </c>
      <c r="I144" s="5"/>
      <c r="J144" s="15">
        <f>IF(OR(H144="Current",H144="1–30 days",H144="31–60 days",H144="61–90 days",H144="91+ days"),F144,0)</f>
        <v>0</v>
      </c>
      <c r="K144">
        <f>IF(J144&gt;0,IF(COUNTIFS($M$5:$M144,M144,$J$5:$J144,"&gt;0")=1,1,0),0)</f>
        <v>0</v>
      </c>
      <c r="L144" t="str">
        <f>IF(A144="","","k"&amp;SUBSTITUTE(SUBSTITUTE(SUBSTITUTE(SUBSTITUTE(SUBSTITUTE(SUBSTITUTE(A144,"~","{t}"),"*","{s}"),"?","{q}"),"&lt;","{lt}"),"&gt;","{gt}"),"=","{eq}"))</f>
        <v/>
      </c>
      <c r="M144" t="str">
        <f>IF(B144="","","k"&amp;SUBSTITUTE(SUBSTITUTE(SUBSTITUTE(SUBSTITUTE(SUBSTITUTE(SUBSTITUTE(B144,"~","{t}"),"*","{s}"),"?","{q}"),"&lt;","{lt}"),"&gt;","{gt}"),"=","{eq}"))</f>
        <v/>
      </c>
    </row>
    <row r="145" spans="1:13" x14ac:dyDescent="0.25">
      <c r="A145" s="5"/>
      <c r="B145" s="5"/>
      <c r="C145" s="8"/>
      <c r="D145" s="8"/>
      <c r="E145" s="12"/>
      <c r="F145" s="12"/>
      <c r="G145" s="13" t="str">
        <f>IF(OR(H145="Current",H145="1–30 days",H145="31–60 days",H145="61–90 days",H145="91+ days"),IF(D145&gt;=Setup!$B$4,0,DATEDIF(D145,Setup!$B$4,"D")),"")</f>
        <v/>
      </c>
      <c r="H145" s="14" t="str">
        <f>IF(AND(A145="",B145="",C145="",D145="",E145="",F145=""),"",IF(OR(A145="",B145="",C145="",D145="",E145="",F145=""),"Incomplete",IF(COUNTIF($L$5:$L$1004,L145)&gt;1,"Check invoice #",IF(OR(COUNT(E145)=0,COUNT(F145)=0),"Check amounts",IF(OR(E145&lt;0,F145&lt;0,F145&gt;E145),"Check amounts",IF(OR(COUNT(C145)=0,COUNT(D145)=0),"Check dates",IF(D145&lt;C145,"Check dates",IF(ROUND(F145,2)=0,"Paid / zero balance",IF(Setup!$B$4="","Set aging date",IF(D145&gt;=Setup!$B$4,"Current",IF(DATEDIF(D145,Setup!$B$4,"D")&lt;=30,"1–30 days",IF(DATEDIF(D145,Setup!$B$4,"D")&lt;=60,"31–60 days",IF(DATEDIF(D145,Setup!$B$4,"D")&lt;=90,"61–90 days","91+ days")))))))))))))</f>
        <v/>
      </c>
      <c r="I145" s="5"/>
      <c r="J145" s="15">
        <f>IF(OR(H145="Current",H145="1–30 days",H145="31–60 days",H145="61–90 days",H145="91+ days"),F145,0)</f>
        <v>0</v>
      </c>
      <c r="K145">
        <f>IF(J145&gt;0,IF(COUNTIFS($M$5:$M145,M145,$J$5:$J145,"&gt;0")=1,1,0),0)</f>
        <v>0</v>
      </c>
      <c r="L145" t="str">
        <f>IF(A145="","","k"&amp;SUBSTITUTE(SUBSTITUTE(SUBSTITUTE(SUBSTITUTE(SUBSTITUTE(SUBSTITUTE(A145,"~","{t}"),"*","{s}"),"?","{q}"),"&lt;","{lt}"),"&gt;","{gt}"),"=","{eq}"))</f>
        <v/>
      </c>
      <c r="M145" t="str">
        <f>IF(B145="","","k"&amp;SUBSTITUTE(SUBSTITUTE(SUBSTITUTE(SUBSTITUTE(SUBSTITUTE(SUBSTITUTE(B145,"~","{t}"),"*","{s}"),"?","{q}"),"&lt;","{lt}"),"&gt;","{gt}"),"=","{eq}"))</f>
        <v/>
      </c>
    </row>
    <row r="146" spans="1:13" x14ac:dyDescent="0.25">
      <c r="A146" s="5"/>
      <c r="B146" s="5"/>
      <c r="C146" s="8"/>
      <c r="D146" s="8"/>
      <c r="E146" s="12"/>
      <c r="F146" s="12"/>
      <c r="G146" s="13" t="str">
        <f>IF(OR(H146="Current",H146="1–30 days",H146="31–60 days",H146="61–90 days",H146="91+ days"),IF(D146&gt;=Setup!$B$4,0,DATEDIF(D146,Setup!$B$4,"D")),"")</f>
        <v/>
      </c>
      <c r="H146" s="14" t="str">
        <f>IF(AND(A146="",B146="",C146="",D146="",E146="",F146=""),"",IF(OR(A146="",B146="",C146="",D146="",E146="",F146=""),"Incomplete",IF(COUNTIF($L$5:$L$1004,L146)&gt;1,"Check invoice #",IF(OR(COUNT(E146)=0,COUNT(F146)=0),"Check amounts",IF(OR(E146&lt;0,F146&lt;0,F146&gt;E146),"Check amounts",IF(OR(COUNT(C146)=0,COUNT(D146)=0),"Check dates",IF(D146&lt;C146,"Check dates",IF(ROUND(F146,2)=0,"Paid / zero balance",IF(Setup!$B$4="","Set aging date",IF(D146&gt;=Setup!$B$4,"Current",IF(DATEDIF(D146,Setup!$B$4,"D")&lt;=30,"1–30 days",IF(DATEDIF(D146,Setup!$B$4,"D")&lt;=60,"31–60 days",IF(DATEDIF(D146,Setup!$B$4,"D")&lt;=90,"61–90 days","91+ days")))))))))))))</f>
        <v/>
      </c>
      <c r="I146" s="5"/>
      <c r="J146" s="15">
        <f>IF(OR(H146="Current",H146="1–30 days",H146="31–60 days",H146="61–90 days",H146="91+ days"),F146,0)</f>
        <v>0</v>
      </c>
      <c r="K146">
        <f>IF(J146&gt;0,IF(COUNTIFS($M$5:$M146,M146,$J$5:$J146,"&gt;0")=1,1,0),0)</f>
        <v>0</v>
      </c>
      <c r="L146" t="str">
        <f>IF(A146="","","k"&amp;SUBSTITUTE(SUBSTITUTE(SUBSTITUTE(SUBSTITUTE(SUBSTITUTE(SUBSTITUTE(A146,"~","{t}"),"*","{s}"),"?","{q}"),"&lt;","{lt}"),"&gt;","{gt}"),"=","{eq}"))</f>
        <v/>
      </c>
      <c r="M146" t="str">
        <f>IF(B146="","","k"&amp;SUBSTITUTE(SUBSTITUTE(SUBSTITUTE(SUBSTITUTE(SUBSTITUTE(SUBSTITUTE(B146,"~","{t}"),"*","{s}"),"?","{q}"),"&lt;","{lt}"),"&gt;","{gt}"),"=","{eq}"))</f>
        <v/>
      </c>
    </row>
    <row r="147" spans="1:13" x14ac:dyDescent="0.25">
      <c r="A147" s="5"/>
      <c r="B147" s="5"/>
      <c r="C147" s="8"/>
      <c r="D147" s="8"/>
      <c r="E147" s="12"/>
      <c r="F147" s="12"/>
      <c r="G147" s="13" t="str">
        <f>IF(OR(H147="Current",H147="1–30 days",H147="31–60 days",H147="61–90 days",H147="91+ days"),IF(D147&gt;=Setup!$B$4,0,DATEDIF(D147,Setup!$B$4,"D")),"")</f>
        <v/>
      </c>
      <c r="H147" s="14" t="str">
        <f>IF(AND(A147="",B147="",C147="",D147="",E147="",F147=""),"",IF(OR(A147="",B147="",C147="",D147="",E147="",F147=""),"Incomplete",IF(COUNTIF($L$5:$L$1004,L147)&gt;1,"Check invoice #",IF(OR(COUNT(E147)=0,COUNT(F147)=0),"Check amounts",IF(OR(E147&lt;0,F147&lt;0,F147&gt;E147),"Check amounts",IF(OR(COUNT(C147)=0,COUNT(D147)=0),"Check dates",IF(D147&lt;C147,"Check dates",IF(ROUND(F147,2)=0,"Paid / zero balance",IF(Setup!$B$4="","Set aging date",IF(D147&gt;=Setup!$B$4,"Current",IF(DATEDIF(D147,Setup!$B$4,"D")&lt;=30,"1–30 days",IF(DATEDIF(D147,Setup!$B$4,"D")&lt;=60,"31–60 days",IF(DATEDIF(D147,Setup!$B$4,"D")&lt;=90,"61–90 days","91+ days")))))))))))))</f>
        <v/>
      </c>
      <c r="I147" s="5"/>
      <c r="J147" s="15">
        <f>IF(OR(H147="Current",H147="1–30 days",H147="31–60 days",H147="61–90 days",H147="91+ days"),F147,0)</f>
        <v>0</v>
      </c>
      <c r="K147">
        <f>IF(J147&gt;0,IF(COUNTIFS($M$5:$M147,M147,$J$5:$J147,"&gt;0")=1,1,0),0)</f>
        <v>0</v>
      </c>
      <c r="L147" t="str">
        <f>IF(A147="","","k"&amp;SUBSTITUTE(SUBSTITUTE(SUBSTITUTE(SUBSTITUTE(SUBSTITUTE(SUBSTITUTE(A147,"~","{t}"),"*","{s}"),"?","{q}"),"&lt;","{lt}"),"&gt;","{gt}"),"=","{eq}"))</f>
        <v/>
      </c>
      <c r="M147" t="str">
        <f>IF(B147="","","k"&amp;SUBSTITUTE(SUBSTITUTE(SUBSTITUTE(SUBSTITUTE(SUBSTITUTE(SUBSTITUTE(B147,"~","{t}"),"*","{s}"),"?","{q}"),"&lt;","{lt}"),"&gt;","{gt}"),"=","{eq}"))</f>
        <v/>
      </c>
    </row>
    <row r="148" spans="1:13" x14ac:dyDescent="0.25">
      <c r="A148" s="5"/>
      <c r="B148" s="5"/>
      <c r="C148" s="8"/>
      <c r="D148" s="8"/>
      <c r="E148" s="12"/>
      <c r="F148" s="12"/>
      <c r="G148" s="13" t="str">
        <f>IF(OR(H148="Current",H148="1–30 days",H148="31–60 days",H148="61–90 days",H148="91+ days"),IF(D148&gt;=Setup!$B$4,0,DATEDIF(D148,Setup!$B$4,"D")),"")</f>
        <v/>
      </c>
      <c r="H148" s="14" t="str">
        <f>IF(AND(A148="",B148="",C148="",D148="",E148="",F148=""),"",IF(OR(A148="",B148="",C148="",D148="",E148="",F148=""),"Incomplete",IF(COUNTIF($L$5:$L$1004,L148)&gt;1,"Check invoice #",IF(OR(COUNT(E148)=0,COUNT(F148)=0),"Check amounts",IF(OR(E148&lt;0,F148&lt;0,F148&gt;E148),"Check amounts",IF(OR(COUNT(C148)=0,COUNT(D148)=0),"Check dates",IF(D148&lt;C148,"Check dates",IF(ROUND(F148,2)=0,"Paid / zero balance",IF(Setup!$B$4="","Set aging date",IF(D148&gt;=Setup!$B$4,"Current",IF(DATEDIF(D148,Setup!$B$4,"D")&lt;=30,"1–30 days",IF(DATEDIF(D148,Setup!$B$4,"D")&lt;=60,"31–60 days",IF(DATEDIF(D148,Setup!$B$4,"D")&lt;=90,"61–90 days","91+ days")))))))))))))</f>
        <v/>
      </c>
      <c r="I148" s="5"/>
      <c r="J148" s="15">
        <f>IF(OR(H148="Current",H148="1–30 days",H148="31–60 days",H148="61–90 days",H148="91+ days"),F148,0)</f>
        <v>0</v>
      </c>
      <c r="K148">
        <f>IF(J148&gt;0,IF(COUNTIFS($M$5:$M148,M148,$J$5:$J148,"&gt;0")=1,1,0),0)</f>
        <v>0</v>
      </c>
      <c r="L148" t="str">
        <f>IF(A148="","","k"&amp;SUBSTITUTE(SUBSTITUTE(SUBSTITUTE(SUBSTITUTE(SUBSTITUTE(SUBSTITUTE(A148,"~","{t}"),"*","{s}"),"?","{q}"),"&lt;","{lt}"),"&gt;","{gt}"),"=","{eq}"))</f>
        <v/>
      </c>
      <c r="M148" t="str">
        <f>IF(B148="","","k"&amp;SUBSTITUTE(SUBSTITUTE(SUBSTITUTE(SUBSTITUTE(SUBSTITUTE(SUBSTITUTE(B148,"~","{t}"),"*","{s}"),"?","{q}"),"&lt;","{lt}"),"&gt;","{gt}"),"=","{eq}"))</f>
        <v/>
      </c>
    </row>
    <row r="149" spans="1:13" x14ac:dyDescent="0.25">
      <c r="A149" s="5"/>
      <c r="B149" s="5"/>
      <c r="C149" s="8"/>
      <c r="D149" s="8"/>
      <c r="E149" s="12"/>
      <c r="F149" s="12"/>
      <c r="G149" s="13" t="str">
        <f>IF(OR(H149="Current",H149="1–30 days",H149="31–60 days",H149="61–90 days",H149="91+ days"),IF(D149&gt;=Setup!$B$4,0,DATEDIF(D149,Setup!$B$4,"D")),"")</f>
        <v/>
      </c>
      <c r="H149" s="14" t="str">
        <f>IF(AND(A149="",B149="",C149="",D149="",E149="",F149=""),"",IF(OR(A149="",B149="",C149="",D149="",E149="",F149=""),"Incomplete",IF(COUNTIF($L$5:$L$1004,L149)&gt;1,"Check invoice #",IF(OR(COUNT(E149)=0,COUNT(F149)=0),"Check amounts",IF(OR(E149&lt;0,F149&lt;0,F149&gt;E149),"Check amounts",IF(OR(COUNT(C149)=0,COUNT(D149)=0),"Check dates",IF(D149&lt;C149,"Check dates",IF(ROUND(F149,2)=0,"Paid / zero balance",IF(Setup!$B$4="","Set aging date",IF(D149&gt;=Setup!$B$4,"Current",IF(DATEDIF(D149,Setup!$B$4,"D")&lt;=30,"1–30 days",IF(DATEDIF(D149,Setup!$B$4,"D")&lt;=60,"31–60 days",IF(DATEDIF(D149,Setup!$B$4,"D")&lt;=90,"61–90 days","91+ days")))))))))))))</f>
        <v/>
      </c>
      <c r="I149" s="5"/>
      <c r="J149" s="15">
        <f>IF(OR(H149="Current",H149="1–30 days",H149="31–60 days",H149="61–90 days",H149="91+ days"),F149,0)</f>
        <v>0</v>
      </c>
      <c r="K149">
        <f>IF(J149&gt;0,IF(COUNTIFS($M$5:$M149,M149,$J$5:$J149,"&gt;0")=1,1,0),0)</f>
        <v>0</v>
      </c>
      <c r="L149" t="str">
        <f>IF(A149="","","k"&amp;SUBSTITUTE(SUBSTITUTE(SUBSTITUTE(SUBSTITUTE(SUBSTITUTE(SUBSTITUTE(A149,"~","{t}"),"*","{s}"),"?","{q}"),"&lt;","{lt}"),"&gt;","{gt}"),"=","{eq}"))</f>
        <v/>
      </c>
      <c r="M149" t="str">
        <f>IF(B149="","","k"&amp;SUBSTITUTE(SUBSTITUTE(SUBSTITUTE(SUBSTITUTE(SUBSTITUTE(SUBSTITUTE(B149,"~","{t}"),"*","{s}"),"?","{q}"),"&lt;","{lt}"),"&gt;","{gt}"),"=","{eq}"))</f>
        <v/>
      </c>
    </row>
    <row r="150" spans="1:13" x14ac:dyDescent="0.25">
      <c r="A150" s="5"/>
      <c r="B150" s="5"/>
      <c r="C150" s="8"/>
      <c r="D150" s="8"/>
      <c r="E150" s="12"/>
      <c r="F150" s="12"/>
      <c r="G150" s="13" t="str">
        <f>IF(OR(H150="Current",H150="1–30 days",H150="31–60 days",H150="61–90 days",H150="91+ days"),IF(D150&gt;=Setup!$B$4,0,DATEDIF(D150,Setup!$B$4,"D")),"")</f>
        <v/>
      </c>
      <c r="H150" s="14" t="str">
        <f>IF(AND(A150="",B150="",C150="",D150="",E150="",F150=""),"",IF(OR(A150="",B150="",C150="",D150="",E150="",F150=""),"Incomplete",IF(COUNTIF($L$5:$L$1004,L150)&gt;1,"Check invoice #",IF(OR(COUNT(E150)=0,COUNT(F150)=0),"Check amounts",IF(OR(E150&lt;0,F150&lt;0,F150&gt;E150),"Check amounts",IF(OR(COUNT(C150)=0,COUNT(D150)=0),"Check dates",IF(D150&lt;C150,"Check dates",IF(ROUND(F150,2)=0,"Paid / zero balance",IF(Setup!$B$4="","Set aging date",IF(D150&gt;=Setup!$B$4,"Current",IF(DATEDIF(D150,Setup!$B$4,"D")&lt;=30,"1–30 days",IF(DATEDIF(D150,Setup!$B$4,"D")&lt;=60,"31–60 days",IF(DATEDIF(D150,Setup!$B$4,"D")&lt;=90,"61–90 days","91+ days")))))))))))))</f>
        <v/>
      </c>
      <c r="I150" s="5"/>
      <c r="J150" s="15">
        <f>IF(OR(H150="Current",H150="1–30 days",H150="31–60 days",H150="61–90 days",H150="91+ days"),F150,0)</f>
        <v>0</v>
      </c>
      <c r="K150">
        <f>IF(J150&gt;0,IF(COUNTIFS($M$5:$M150,M150,$J$5:$J150,"&gt;0")=1,1,0),0)</f>
        <v>0</v>
      </c>
      <c r="L150" t="str">
        <f>IF(A150="","","k"&amp;SUBSTITUTE(SUBSTITUTE(SUBSTITUTE(SUBSTITUTE(SUBSTITUTE(SUBSTITUTE(A150,"~","{t}"),"*","{s}"),"?","{q}"),"&lt;","{lt}"),"&gt;","{gt}"),"=","{eq}"))</f>
        <v/>
      </c>
      <c r="M150" t="str">
        <f>IF(B150="","","k"&amp;SUBSTITUTE(SUBSTITUTE(SUBSTITUTE(SUBSTITUTE(SUBSTITUTE(SUBSTITUTE(B150,"~","{t}"),"*","{s}"),"?","{q}"),"&lt;","{lt}"),"&gt;","{gt}"),"=","{eq}"))</f>
        <v/>
      </c>
    </row>
    <row r="151" spans="1:13" x14ac:dyDescent="0.25">
      <c r="A151" s="5"/>
      <c r="B151" s="5"/>
      <c r="C151" s="8"/>
      <c r="D151" s="8"/>
      <c r="E151" s="12"/>
      <c r="F151" s="12"/>
      <c r="G151" s="13" t="str">
        <f>IF(OR(H151="Current",H151="1–30 days",H151="31–60 days",H151="61–90 days",H151="91+ days"),IF(D151&gt;=Setup!$B$4,0,DATEDIF(D151,Setup!$B$4,"D")),"")</f>
        <v/>
      </c>
      <c r="H151" s="14" t="str">
        <f>IF(AND(A151="",B151="",C151="",D151="",E151="",F151=""),"",IF(OR(A151="",B151="",C151="",D151="",E151="",F151=""),"Incomplete",IF(COUNTIF($L$5:$L$1004,L151)&gt;1,"Check invoice #",IF(OR(COUNT(E151)=0,COUNT(F151)=0),"Check amounts",IF(OR(E151&lt;0,F151&lt;0,F151&gt;E151),"Check amounts",IF(OR(COUNT(C151)=0,COUNT(D151)=0),"Check dates",IF(D151&lt;C151,"Check dates",IF(ROUND(F151,2)=0,"Paid / zero balance",IF(Setup!$B$4="","Set aging date",IF(D151&gt;=Setup!$B$4,"Current",IF(DATEDIF(D151,Setup!$B$4,"D")&lt;=30,"1–30 days",IF(DATEDIF(D151,Setup!$B$4,"D")&lt;=60,"31–60 days",IF(DATEDIF(D151,Setup!$B$4,"D")&lt;=90,"61–90 days","91+ days")))))))))))))</f>
        <v/>
      </c>
      <c r="I151" s="5"/>
      <c r="J151" s="15">
        <f>IF(OR(H151="Current",H151="1–30 days",H151="31–60 days",H151="61–90 days",H151="91+ days"),F151,0)</f>
        <v>0</v>
      </c>
      <c r="K151">
        <f>IF(J151&gt;0,IF(COUNTIFS($M$5:$M151,M151,$J$5:$J151,"&gt;0")=1,1,0),0)</f>
        <v>0</v>
      </c>
      <c r="L151" t="str">
        <f>IF(A151="","","k"&amp;SUBSTITUTE(SUBSTITUTE(SUBSTITUTE(SUBSTITUTE(SUBSTITUTE(SUBSTITUTE(A151,"~","{t}"),"*","{s}"),"?","{q}"),"&lt;","{lt}"),"&gt;","{gt}"),"=","{eq}"))</f>
        <v/>
      </c>
      <c r="M151" t="str">
        <f>IF(B151="","","k"&amp;SUBSTITUTE(SUBSTITUTE(SUBSTITUTE(SUBSTITUTE(SUBSTITUTE(SUBSTITUTE(B151,"~","{t}"),"*","{s}"),"?","{q}"),"&lt;","{lt}"),"&gt;","{gt}"),"=","{eq}"))</f>
        <v/>
      </c>
    </row>
    <row r="152" spans="1:13" x14ac:dyDescent="0.25">
      <c r="A152" s="5"/>
      <c r="B152" s="5"/>
      <c r="C152" s="8"/>
      <c r="D152" s="8"/>
      <c r="E152" s="12"/>
      <c r="F152" s="12"/>
      <c r="G152" s="13" t="str">
        <f>IF(OR(H152="Current",H152="1–30 days",H152="31–60 days",H152="61–90 days",H152="91+ days"),IF(D152&gt;=Setup!$B$4,0,DATEDIF(D152,Setup!$B$4,"D")),"")</f>
        <v/>
      </c>
      <c r="H152" s="14" t="str">
        <f>IF(AND(A152="",B152="",C152="",D152="",E152="",F152=""),"",IF(OR(A152="",B152="",C152="",D152="",E152="",F152=""),"Incomplete",IF(COUNTIF($L$5:$L$1004,L152)&gt;1,"Check invoice #",IF(OR(COUNT(E152)=0,COUNT(F152)=0),"Check amounts",IF(OR(E152&lt;0,F152&lt;0,F152&gt;E152),"Check amounts",IF(OR(COUNT(C152)=0,COUNT(D152)=0),"Check dates",IF(D152&lt;C152,"Check dates",IF(ROUND(F152,2)=0,"Paid / zero balance",IF(Setup!$B$4="","Set aging date",IF(D152&gt;=Setup!$B$4,"Current",IF(DATEDIF(D152,Setup!$B$4,"D")&lt;=30,"1–30 days",IF(DATEDIF(D152,Setup!$B$4,"D")&lt;=60,"31–60 days",IF(DATEDIF(D152,Setup!$B$4,"D")&lt;=90,"61–90 days","91+ days")))))))))))))</f>
        <v/>
      </c>
      <c r="I152" s="5"/>
      <c r="J152" s="15">
        <f>IF(OR(H152="Current",H152="1–30 days",H152="31–60 days",H152="61–90 days",H152="91+ days"),F152,0)</f>
        <v>0</v>
      </c>
      <c r="K152">
        <f>IF(J152&gt;0,IF(COUNTIFS($M$5:$M152,M152,$J$5:$J152,"&gt;0")=1,1,0),0)</f>
        <v>0</v>
      </c>
      <c r="L152" t="str">
        <f>IF(A152="","","k"&amp;SUBSTITUTE(SUBSTITUTE(SUBSTITUTE(SUBSTITUTE(SUBSTITUTE(SUBSTITUTE(A152,"~","{t}"),"*","{s}"),"?","{q}"),"&lt;","{lt}"),"&gt;","{gt}"),"=","{eq}"))</f>
        <v/>
      </c>
      <c r="M152" t="str">
        <f>IF(B152="","","k"&amp;SUBSTITUTE(SUBSTITUTE(SUBSTITUTE(SUBSTITUTE(SUBSTITUTE(SUBSTITUTE(B152,"~","{t}"),"*","{s}"),"?","{q}"),"&lt;","{lt}"),"&gt;","{gt}"),"=","{eq}"))</f>
        <v/>
      </c>
    </row>
    <row r="153" spans="1:13" x14ac:dyDescent="0.25">
      <c r="A153" s="5"/>
      <c r="B153" s="5"/>
      <c r="C153" s="8"/>
      <c r="D153" s="8"/>
      <c r="E153" s="12"/>
      <c r="F153" s="12"/>
      <c r="G153" s="13" t="str">
        <f>IF(OR(H153="Current",H153="1–30 days",H153="31–60 days",H153="61–90 days",H153="91+ days"),IF(D153&gt;=Setup!$B$4,0,DATEDIF(D153,Setup!$B$4,"D")),"")</f>
        <v/>
      </c>
      <c r="H153" s="14" t="str">
        <f>IF(AND(A153="",B153="",C153="",D153="",E153="",F153=""),"",IF(OR(A153="",B153="",C153="",D153="",E153="",F153=""),"Incomplete",IF(COUNTIF($L$5:$L$1004,L153)&gt;1,"Check invoice #",IF(OR(COUNT(E153)=0,COUNT(F153)=0),"Check amounts",IF(OR(E153&lt;0,F153&lt;0,F153&gt;E153),"Check amounts",IF(OR(COUNT(C153)=0,COUNT(D153)=0),"Check dates",IF(D153&lt;C153,"Check dates",IF(ROUND(F153,2)=0,"Paid / zero balance",IF(Setup!$B$4="","Set aging date",IF(D153&gt;=Setup!$B$4,"Current",IF(DATEDIF(D153,Setup!$B$4,"D")&lt;=30,"1–30 days",IF(DATEDIF(D153,Setup!$B$4,"D")&lt;=60,"31–60 days",IF(DATEDIF(D153,Setup!$B$4,"D")&lt;=90,"61–90 days","91+ days")))))))))))))</f>
        <v/>
      </c>
      <c r="I153" s="5"/>
      <c r="J153" s="15">
        <f>IF(OR(H153="Current",H153="1–30 days",H153="31–60 days",H153="61–90 days",H153="91+ days"),F153,0)</f>
        <v>0</v>
      </c>
      <c r="K153">
        <f>IF(J153&gt;0,IF(COUNTIFS($M$5:$M153,M153,$J$5:$J153,"&gt;0")=1,1,0),0)</f>
        <v>0</v>
      </c>
      <c r="L153" t="str">
        <f>IF(A153="","","k"&amp;SUBSTITUTE(SUBSTITUTE(SUBSTITUTE(SUBSTITUTE(SUBSTITUTE(SUBSTITUTE(A153,"~","{t}"),"*","{s}"),"?","{q}"),"&lt;","{lt}"),"&gt;","{gt}"),"=","{eq}"))</f>
        <v/>
      </c>
      <c r="M153" t="str">
        <f>IF(B153="","","k"&amp;SUBSTITUTE(SUBSTITUTE(SUBSTITUTE(SUBSTITUTE(SUBSTITUTE(SUBSTITUTE(B153,"~","{t}"),"*","{s}"),"?","{q}"),"&lt;","{lt}"),"&gt;","{gt}"),"=","{eq}"))</f>
        <v/>
      </c>
    </row>
    <row r="154" spans="1:13" x14ac:dyDescent="0.25">
      <c r="A154" s="5"/>
      <c r="B154" s="5"/>
      <c r="C154" s="8"/>
      <c r="D154" s="8"/>
      <c r="E154" s="12"/>
      <c r="F154" s="12"/>
      <c r="G154" s="13" t="str">
        <f>IF(OR(H154="Current",H154="1–30 days",H154="31–60 days",H154="61–90 days",H154="91+ days"),IF(D154&gt;=Setup!$B$4,0,DATEDIF(D154,Setup!$B$4,"D")),"")</f>
        <v/>
      </c>
      <c r="H154" s="14" t="str">
        <f>IF(AND(A154="",B154="",C154="",D154="",E154="",F154=""),"",IF(OR(A154="",B154="",C154="",D154="",E154="",F154=""),"Incomplete",IF(COUNTIF($L$5:$L$1004,L154)&gt;1,"Check invoice #",IF(OR(COUNT(E154)=0,COUNT(F154)=0),"Check amounts",IF(OR(E154&lt;0,F154&lt;0,F154&gt;E154),"Check amounts",IF(OR(COUNT(C154)=0,COUNT(D154)=0),"Check dates",IF(D154&lt;C154,"Check dates",IF(ROUND(F154,2)=0,"Paid / zero balance",IF(Setup!$B$4="","Set aging date",IF(D154&gt;=Setup!$B$4,"Current",IF(DATEDIF(D154,Setup!$B$4,"D")&lt;=30,"1–30 days",IF(DATEDIF(D154,Setup!$B$4,"D")&lt;=60,"31–60 days",IF(DATEDIF(D154,Setup!$B$4,"D")&lt;=90,"61–90 days","91+ days")))))))))))))</f>
        <v/>
      </c>
      <c r="I154" s="5"/>
      <c r="J154" s="15">
        <f>IF(OR(H154="Current",H154="1–30 days",H154="31–60 days",H154="61–90 days",H154="91+ days"),F154,0)</f>
        <v>0</v>
      </c>
      <c r="K154">
        <f>IF(J154&gt;0,IF(COUNTIFS($M$5:$M154,M154,$J$5:$J154,"&gt;0")=1,1,0),0)</f>
        <v>0</v>
      </c>
      <c r="L154" t="str">
        <f>IF(A154="","","k"&amp;SUBSTITUTE(SUBSTITUTE(SUBSTITUTE(SUBSTITUTE(SUBSTITUTE(SUBSTITUTE(A154,"~","{t}"),"*","{s}"),"?","{q}"),"&lt;","{lt}"),"&gt;","{gt}"),"=","{eq}"))</f>
        <v/>
      </c>
      <c r="M154" t="str">
        <f>IF(B154="","","k"&amp;SUBSTITUTE(SUBSTITUTE(SUBSTITUTE(SUBSTITUTE(SUBSTITUTE(SUBSTITUTE(B154,"~","{t}"),"*","{s}"),"?","{q}"),"&lt;","{lt}"),"&gt;","{gt}"),"=","{eq}"))</f>
        <v/>
      </c>
    </row>
    <row r="155" spans="1:13" x14ac:dyDescent="0.25">
      <c r="A155" s="5"/>
      <c r="B155" s="5"/>
      <c r="C155" s="8"/>
      <c r="D155" s="8"/>
      <c r="E155" s="12"/>
      <c r="F155" s="12"/>
      <c r="G155" s="13" t="str">
        <f>IF(OR(H155="Current",H155="1–30 days",H155="31–60 days",H155="61–90 days",H155="91+ days"),IF(D155&gt;=Setup!$B$4,0,DATEDIF(D155,Setup!$B$4,"D")),"")</f>
        <v/>
      </c>
      <c r="H155" s="14" t="str">
        <f>IF(AND(A155="",B155="",C155="",D155="",E155="",F155=""),"",IF(OR(A155="",B155="",C155="",D155="",E155="",F155=""),"Incomplete",IF(COUNTIF($L$5:$L$1004,L155)&gt;1,"Check invoice #",IF(OR(COUNT(E155)=0,COUNT(F155)=0),"Check amounts",IF(OR(E155&lt;0,F155&lt;0,F155&gt;E155),"Check amounts",IF(OR(COUNT(C155)=0,COUNT(D155)=0),"Check dates",IF(D155&lt;C155,"Check dates",IF(ROUND(F155,2)=0,"Paid / zero balance",IF(Setup!$B$4="","Set aging date",IF(D155&gt;=Setup!$B$4,"Current",IF(DATEDIF(D155,Setup!$B$4,"D")&lt;=30,"1–30 days",IF(DATEDIF(D155,Setup!$B$4,"D")&lt;=60,"31–60 days",IF(DATEDIF(D155,Setup!$B$4,"D")&lt;=90,"61–90 days","91+ days")))))))))))))</f>
        <v/>
      </c>
      <c r="I155" s="5"/>
      <c r="J155" s="15">
        <f>IF(OR(H155="Current",H155="1–30 days",H155="31–60 days",H155="61–90 days",H155="91+ days"),F155,0)</f>
        <v>0</v>
      </c>
      <c r="K155">
        <f>IF(J155&gt;0,IF(COUNTIFS($M$5:$M155,M155,$J$5:$J155,"&gt;0")=1,1,0),0)</f>
        <v>0</v>
      </c>
      <c r="L155" t="str">
        <f>IF(A155="","","k"&amp;SUBSTITUTE(SUBSTITUTE(SUBSTITUTE(SUBSTITUTE(SUBSTITUTE(SUBSTITUTE(A155,"~","{t}"),"*","{s}"),"?","{q}"),"&lt;","{lt}"),"&gt;","{gt}"),"=","{eq}"))</f>
        <v/>
      </c>
      <c r="M155" t="str">
        <f>IF(B155="","","k"&amp;SUBSTITUTE(SUBSTITUTE(SUBSTITUTE(SUBSTITUTE(SUBSTITUTE(SUBSTITUTE(B155,"~","{t}"),"*","{s}"),"?","{q}"),"&lt;","{lt}"),"&gt;","{gt}"),"=","{eq}"))</f>
        <v/>
      </c>
    </row>
    <row r="156" spans="1:13" x14ac:dyDescent="0.25">
      <c r="A156" s="5"/>
      <c r="B156" s="5"/>
      <c r="C156" s="8"/>
      <c r="D156" s="8"/>
      <c r="E156" s="12"/>
      <c r="F156" s="12"/>
      <c r="G156" s="13" t="str">
        <f>IF(OR(H156="Current",H156="1–30 days",H156="31–60 days",H156="61–90 days",H156="91+ days"),IF(D156&gt;=Setup!$B$4,0,DATEDIF(D156,Setup!$B$4,"D")),"")</f>
        <v/>
      </c>
      <c r="H156" s="14" t="str">
        <f>IF(AND(A156="",B156="",C156="",D156="",E156="",F156=""),"",IF(OR(A156="",B156="",C156="",D156="",E156="",F156=""),"Incomplete",IF(COUNTIF($L$5:$L$1004,L156)&gt;1,"Check invoice #",IF(OR(COUNT(E156)=0,COUNT(F156)=0),"Check amounts",IF(OR(E156&lt;0,F156&lt;0,F156&gt;E156),"Check amounts",IF(OR(COUNT(C156)=0,COUNT(D156)=0),"Check dates",IF(D156&lt;C156,"Check dates",IF(ROUND(F156,2)=0,"Paid / zero balance",IF(Setup!$B$4="","Set aging date",IF(D156&gt;=Setup!$B$4,"Current",IF(DATEDIF(D156,Setup!$B$4,"D")&lt;=30,"1–30 days",IF(DATEDIF(D156,Setup!$B$4,"D")&lt;=60,"31–60 days",IF(DATEDIF(D156,Setup!$B$4,"D")&lt;=90,"61–90 days","91+ days")))))))))))))</f>
        <v/>
      </c>
      <c r="I156" s="5"/>
      <c r="J156" s="15">
        <f>IF(OR(H156="Current",H156="1–30 days",H156="31–60 days",H156="61–90 days",H156="91+ days"),F156,0)</f>
        <v>0</v>
      </c>
      <c r="K156">
        <f>IF(J156&gt;0,IF(COUNTIFS($M$5:$M156,M156,$J$5:$J156,"&gt;0")=1,1,0),0)</f>
        <v>0</v>
      </c>
      <c r="L156" t="str">
        <f>IF(A156="","","k"&amp;SUBSTITUTE(SUBSTITUTE(SUBSTITUTE(SUBSTITUTE(SUBSTITUTE(SUBSTITUTE(A156,"~","{t}"),"*","{s}"),"?","{q}"),"&lt;","{lt}"),"&gt;","{gt}"),"=","{eq}"))</f>
        <v/>
      </c>
      <c r="M156" t="str">
        <f>IF(B156="","","k"&amp;SUBSTITUTE(SUBSTITUTE(SUBSTITUTE(SUBSTITUTE(SUBSTITUTE(SUBSTITUTE(B156,"~","{t}"),"*","{s}"),"?","{q}"),"&lt;","{lt}"),"&gt;","{gt}"),"=","{eq}"))</f>
        <v/>
      </c>
    </row>
    <row r="157" spans="1:13" x14ac:dyDescent="0.25">
      <c r="A157" s="5"/>
      <c r="B157" s="5"/>
      <c r="C157" s="8"/>
      <c r="D157" s="8"/>
      <c r="E157" s="12"/>
      <c r="F157" s="12"/>
      <c r="G157" s="13" t="str">
        <f>IF(OR(H157="Current",H157="1–30 days",H157="31–60 days",H157="61–90 days",H157="91+ days"),IF(D157&gt;=Setup!$B$4,0,DATEDIF(D157,Setup!$B$4,"D")),"")</f>
        <v/>
      </c>
      <c r="H157" s="14" t="str">
        <f>IF(AND(A157="",B157="",C157="",D157="",E157="",F157=""),"",IF(OR(A157="",B157="",C157="",D157="",E157="",F157=""),"Incomplete",IF(COUNTIF($L$5:$L$1004,L157)&gt;1,"Check invoice #",IF(OR(COUNT(E157)=0,COUNT(F157)=0),"Check amounts",IF(OR(E157&lt;0,F157&lt;0,F157&gt;E157),"Check amounts",IF(OR(COUNT(C157)=0,COUNT(D157)=0),"Check dates",IF(D157&lt;C157,"Check dates",IF(ROUND(F157,2)=0,"Paid / zero balance",IF(Setup!$B$4="","Set aging date",IF(D157&gt;=Setup!$B$4,"Current",IF(DATEDIF(D157,Setup!$B$4,"D")&lt;=30,"1–30 days",IF(DATEDIF(D157,Setup!$B$4,"D")&lt;=60,"31–60 days",IF(DATEDIF(D157,Setup!$B$4,"D")&lt;=90,"61–90 days","91+ days")))))))))))))</f>
        <v/>
      </c>
      <c r="I157" s="5"/>
      <c r="J157" s="15">
        <f>IF(OR(H157="Current",H157="1–30 days",H157="31–60 days",H157="61–90 days",H157="91+ days"),F157,0)</f>
        <v>0</v>
      </c>
      <c r="K157">
        <f>IF(J157&gt;0,IF(COUNTIFS($M$5:$M157,M157,$J$5:$J157,"&gt;0")=1,1,0),0)</f>
        <v>0</v>
      </c>
      <c r="L157" t="str">
        <f>IF(A157="","","k"&amp;SUBSTITUTE(SUBSTITUTE(SUBSTITUTE(SUBSTITUTE(SUBSTITUTE(SUBSTITUTE(A157,"~","{t}"),"*","{s}"),"?","{q}"),"&lt;","{lt}"),"&gt;","{gt}"),"=","{eq}"))</f>
        <v/>
      </c>
      <c r="M157" t="str">
        <f>IF(B157="","","k"&amp;SUBSTITUTE(SUBSTITUTE(SUBSTITUTE(SUBSTITUTE(SUBSTITUTE(SUBSTITUTE(B157,"~","{t}"),"*","{s}"),"?","{q}"),"&lt;","{lt}"),"&gt;","{gt}"),"=","{eq}"))</f>
        <v/>
      </c>
    </row>
    <row r="158" spans="1:13" x14ac:dyDescent="0.25">
      <c r="A158" s="5"/>
      <c r="B158" s="5"/>
      <c r="C158" s="8"/>
      <c r="D158" s="8"/>
      <c r="E158" s="12"/>
      <c r="F158" s="12"/>
      <c r="G158" s="13" t="str">
        <f>IF(OR(H158="Current",H158="1–30 days",H158="31–60 days",H158="61–90 days",H158="91+ days"),IF(D158&gt;=Setup!$B$4,0,DATEDIF(D158,Setup!$B$4,"D")),"")</f>
        <v/>
      </c>
      <c r="H158" s="14" t="str">
        <f>IF(AND(A158="",B158="",C158="",D158="",E158="",F158=""),"",IF(OR(A158="",B158="",C158="",D158="",E158="",F158=""),"Incomplete",IF(COUNTIF($L$5:$L$1004,L158)&gt;1,"Check invoice #",IF(OR(COUNT(E158)=0,COUNT(F158)=0),"Check amounts",IF(OR(E158&lt;0,F158&lt;0,F158&gt;E158),"Check amounts",IF(OR(COUNT(C158)=0,COUNT(D158)=0),"Check dates",IF(D158&lt;C158,"Check dates",IF(ROUND(F158,2)=0,"Paid / zero balance",IF(Setup!$B$4="","Set aging date",IF(D158&gt;=Setup!$B$4,"Current",IF(DATEDIF(D158,Setup!$B$4,"D")&lt;=30,"1–30 days",IF(DATEDIF(D158,Setup!$B$4,"D")&lt;=60,"31–60 days",IF(DATEDIF(D158,Setup!$B$4,"D")&lt;=90,"61–90 days","91+ days")))))))))))))</f>
        <v/>
      </c>
      <c r="I158" s="5"/>
      <c r="J158" s="15">
        <f>IF(OR(H158="Current",H158="1–30 days",H158="31–60 days",H158="61–90 days",H158="91+ days"),F158,0)</f>
        <v>0</v>
      </c>
      <c r="K158">
        <f>IF(J158&gt;0,IF(COUNTIFS($M$5:$M158,M158,$J$5:$J158,"&gt;0")=1,1,0),0)</f>
        <v>0</v>
      </c>
      <c r="L158" t="str">
        <f>IF(A158="","","k"&amp;SUBSTITUTE(SUBSTITUTE(SUBSTITUTE(SUBSTITUTE(SUBSTITUTE(SUBSTITUTE(A158,"~","{t}"),"*","{s}"),"?","{q}"),"&lt;","{lt}"),"&gt;","{gt}"),"=","{eq}"))</f>
        <v/>
      </c>
      <c r="M158" t="str">
        <f>IF(B158="","","k"&amp;SUBSTITUTE(SUBSTITUTE(SUBSTITUTE(SUBSTITUTE(SUBSTITUTE(SUBSTITUTE(B158,"~","{t}"),"*","{s}"),"?","{q}"),"&lt;","{lt}"),"&gt;","{gt}"),"=","{eq}"))</f>
        <v/>
      </c>
    </row>
    <row r="159" spans="1:13" x14ac:dyDescent="0.25">
      <c r="A159" s="5"/>
      <c r="B159" s="5"/>
      <c r="C159" s="8"/>
      <c r="D159" s="8"/>
      <c r="E159" s="12"/>
      <c r="F159" s="12"/>
      <c r="G159" s="13" t="str">
        <f>IF(OR(H159="Current",H159="1–30 days",H159="31–60 days",H159="61–90 days",H159="91+ days"),IF(D159&gt;=Setup!$B$4,0,DATEDIF(D159,Setup!$B$4,"D")),"")</f>
        <v/>
      </c>
      <c r="H159" s="14" t="str">
        <f>IF(AND(A159="",B159="",C159="",D159="",E159="",F159=""),"",IF(OR(A159="",B159="",C159="",D159="",E159="",F159=""),"Incomplete",IF(COUNTIF($L$5:$L$1004,L159)&gt;1,"Check invoice #",IF(OR(COUNT(E159)=0,COUNT(F159)=0),"Check amounts",IF(OR(E159&lt;0,F159&lt;0,F159&gt;E159),"Check amounts",IF(OR(COUNT(C159)=0,COUNT(D159)=0),"Check dates",IF(D159&lt;C159,"Check dates",IF(ROUND(F159,2)=0,"Paid / zero balance",IF(Setup!$B$4="","Set aging date",IF(D159&gt;=Setup!$B$4,"Current",IF(DATEDIF(D159,Setup!$B$4,"D")&lt;=30,"1–30 days",IF(DATEDIF(D159,Setup!$B$4,"D")&lt;=60,"31–60 days",IF(DATEDIF(D159,Setup!$B$4,"D")&lt;=90,"61–90 days","91+ days")))))))))))))</f>
        <v/>
      </c>
      <c r="I159" s="5"/>
      <c r="J159" s="15">
        <f>IF(OR(H159="Current",H159="1–30 days",H159="31–60 days",H159="61–90 days",H159="91+ days"),F159,0)</f>
        <v>0</v>
      </c>
      <c r="K159">
        <f>IF(J159&gt;0,IF(COUNTIFS($M$5:$M159,M159,$J$5:$J159,"&gt;0")=1,1,0),0)</f>
        <v>0</v>
      </c>
      <c r="L159" t="str">
        <f>IF(A159="","","k"&amp;SUBSTITUTE(SUBSTITUTE(SUBSTITUTE(SUBSTITUTE(SUBSTITUTE(SUBSTITUTE(A159,"~","{t}"),"*","{s}"),"?","{q}"),"&lt;","{lt}"),"&gt;","{gt}"),"=","{eq}"))</f>
        <v/>
      </c>
      <c r="M159" t="str">
        <f>IF(B159="","","k"&amp;SUBSTITUTE(SUBSTITUTE(SUBSTITUTE(SUBSTITUTE(SUBSTITUTE(SUBSTITUTE(B159,"~","{t}"),"*","{s}"),"?","{q}"),"&lt;","{lt}"),"&gt;","{gt}"),"=","{eq}"))</f>
        <v/>
      </c>
    </row>
    <row r="160" spans="1:13" x14ac:dyDescent="0.25">
      <c r="A160" s="5"/>
      <c r="B160" s="5"/>
      <c r="C160" s="8"/>
      <c r="D160" s="8"/>
      <c r="E160" s="12"/>
      <c r="F160" s="12"/>
      <c r="G160" s="13" t="str">
        <f>IF(OR(H160="Current",H160="1–30 days",H160="31–60 days",H160="61–90 days",H160="91+ days"),IF(D160&gt;=Setup!$B$4,0,DATEDIF(D160,Setup!$B$4,"D")),"")</f>
        <v/>
      </c>
      <c r="H160" s="14" t="str">
        <f>IF(AND(A160="",B160="",C160="",D160="",E160="",F160=""),"",IF(OR(A160="",B160="",C160="",D160="",E160="",F160=""),"Incomplete",IF(COUNTIF($L$5:$L$1004,L160)&gt;1,"Check invoice #",IF(OR(COUNT(E160)=0,COUNT(F160)=0),"Check amounts",IF(OR(E160&lt;0,F160&lt;0,F160&gt;E160),"Check amounts",IF(OR(COUNT(C160)=0,COUNT(D160)=0),"Check dates",IF(D160&lt;C160,"Check dates",IF(ROUND(F160,2)=0,"Paid / zero balance",IF(Setup!$B$4="","Set aging date",IF(D160&gt;=Setup!$B$4,"Current",IF(DATEDIF(D160,Setup!$B$4,"D")&lt;=30,"1–30 days",IF(DATEDIF(D160,Setup!$B$4,"D")&lt;=60,"31–60 days",IF(DATEDIF(D160,Setup!$B$4,"D")&lt;=90,"61–90 days","91+ days")))))))))))))</f>
        <v/>
      </c>
      <c r="I160" s="5"/>
      <c r="J160" s="15">
        <f>IF(OR(H160="Current",H160="1–30 days",H160="31–60 days",H160="61–90 days",H160="91+ days"),F160,0)</f>
        <v>0</v>
      </c>
      <c r="K160">
        <f>IF(J160&gt;0,IF(COUNTIFS($M$5:$M160,M160,$J$5:$J160,"&gt;0")=1,1,0),0)</f>
        <v>0</v>
      </c>
      <c r="L160" t="str">
        <f>IF(A160="","","k"&amp;SUBSTITUTE(SUBSTITUTE(SUBSTITUTE(SUBSTITUTE(SUBSTITUTE(SUBSTITUTE(A160,"~","{t}"),"*","{s}"),"?","{q}"),"&lt;","{lt}"),"&gt;","{gt}"),"=","{eq}"))</f>
        <v/>
      </c>
      <c r="M160" t="str">
        <f>IF(B160="","","k"&amp;SUBSTITUTE(SUBSTITUTE(SUBSTITUTE(SUBSTITUTE(SUBSTITUTE(SUBSTITUTE(B160,"~","{t}"),"*","{s}"),"?","{q}"),"&lt;","{lt}"),"&gt;","{gt}"),"=","{eq}"))</f>
        <v/>
      </c>
    </row>
    <row r="161" spans="1:13" x14ac:dyDescent="0.25">
      <c r="A161" s="5"/>
      <c r="B161" s="5"/>
      <c r="C161" s="8"/>
      <c r="D161" s="8"/>
      <c r="E161" s="12"/>
      <c r="F161" s="12"/>
      <c r="G161" s="13" t="str">
        <f>IF(OR(H161="Current",H161="1–30 days",H161="31–60 days",H161="61–90 days",H161="91+ days"),IF(D161&gt;=Setup!$B$4,0,DATEDIF(D161,Setup!$B$4,"D")),"")</f>
        <v/>
      </c>
      <c r="H161" s="14" t="str">
        <f>IF(AND(A161="",B161="",C161="",D161="",E161="",F161=""),"",IF(OR(A161="",B161="",C161="",D161="",E161="",F161=""),"Incomplete",IF(COUNTIF($L$5:$L$1004,L161)&gt;1,"Check invoice #",IF(OR(COUNT(E161)=0,COUNT(F161)=0),"Check amounts",IF(OR(E161&lt;0,F161&lt;0,F161&gt;E161),"Check amounts",IF(OR(COUNT(C161)=0,COUNT(D161)=0),"Check dates",IF(D161&lt;C161,"Check dates",IF(ROUND(F161,2)=0,"Paid / zero balance",IF(Setup!$B$4="","Set aging date",IF(D161&gt;=Setup!$B$4,"Current",IF(DATEDIF(D161,Setup!$B$4,"D")&lt;=30,"1–30 days",IF(DATEDIF(D161,Setup!$B$4,"D")&lt;=60,"31–60 days",IF(DATEDIF(D161,Setup!$B$4,"D")&lt;=90,"61–90 days","91+ days")))))))))))))</f>
        <v/>
      </c>
      <c r="I161" s="5"/>
      <c r="J161" s="15">
        <f>IF(OR(H161="Current",H161="1–30 days",H161="31–60 days",H161="61–90 days",H161="91+ days"),F161,0)</f>
        <v>0</v>
      </c>
      <c r="K161">
        <f>IF(J161&gt;0,IF(COUNTIFS($M$5:$M161,M161,$J$5:$J161,"&gt;0")=1,1,0),0)</f>
        <v>0</v>
      </c>
      <c r="L161" t="str">
        <f>IF(A161="","","k"&amp;SUBSTITUTE(SUBSTITUTE(SUBSTITUTE(SUBSTITUTE(SUBSTITUTE(SUBSTITUTE(A161,"~","{t}"),"*","{s}"),"?","{q}"),"&lt;","{lt}"),"&gt;","{gt}"),"=","{eq}"))</f>
        <v/>
      </c>
      <c r="M161" t="str">
        <f>IF(B161="","","k"&amp;SUBSTITUTE(SUBSTITUTE(SUBSTITUTE(SUBSTITUTE(SUBSTITUTE(SUBSTITUTE(B161,"~","{t}"),"*","{s}"),"?","{q}"),"&lt;","{lt}"),"&gt;","{gt}"),"=","{eq}"))</f>
        <v/>
      </c>
    </row>
    <row r="162" spans="1:13" x14ac:dyDescent="0.25">
      <c r="A162" s="5"/>
      <c r="B162" s="5"/>
      <c r="C162" s="8"/>
      <c r="D162" s="8"/>
      <c r="E162" s="12"/>
      <c r="F162" s="12"/>
      <c r="G162" s="13" t="str">
        <f>IF(OR(H162="Current",H162="1–30 days",H162="31–60 days",H162="61–90 days",H162="91+ days"),IF(D162&gt;=Setup!$B$4,0,DATEDIF(D162,Setup!$B$4,"D")),"")</f>
        <v/>
      </c>
      <c r="H162" s="14" t="str">
        <f>IF(AND(A162="",B162="",C162="",D162="",E162="",F162=""),"",IF(OR(A162="",B162="",C162="",D162="",E162="",F162=""),"Incomplete",IF(COUNTIF($L$5:$L$1004,L162)&gt;1,"Check invoice #",IF(OR(COUNT(E162)=0,COUNT(F162)=0),"Check amounts",IF(OR(E162&lt;0,F162&lt;0,F162&gt;E162),"Check amounts",IF(OR(COUNT(C162)=0,COUNT(D162)=0),"Check dates",IF(D162&lt;C162,"Check dates",IF(ROUND(F162,2)=0,"Paid / zero balance",IF(Setup!$B$4="","Set aging date",IF(D162&gt;=Setup!$B$4,"Current",IF(DATEDIF(D162,Setup!$B$4,"D")&lt;=30,"1–30 days",IF(DATEDIF(D162,Setup!$B$4,"D")&lt;=60,"31–60 days",IF(DATEDIF(D162,Setup!$B$4,"D")&lt;=90,"61–90 days","91+ days")))))))))))))</f>
        <v/>
      </c>
      <c r="I162" s="5"/>
      <c r="J162" s="15">
        <f>IF(OR(H162="Current",H162="1–30 days",H162="31–60 days",H162="61–90 days",H162="91+ days"),F162,0)</f>
        <v>0</v>
      </c>
      <c r="K162">
        <f>IF(J162&gt;0,IF(COUNTIFS($M$5:$M162,M162,$J$5:$J162,"&gt;0")=1,1,0),0)</f>
        <v>0</v>
      </c>
      <c r="L162" t="str">
        <f>IF(A162="","","k"&amp;SUBSTITUTE(SUBSTITUTE(SUBSTITUTE(SUBSTITUTE(SUBSTITUTE(SUBSTITUTE(A162,"~","{t}"),"*","{s}"),"?","{q}"),"&lt;","{lt}"),"&gt;","{gt}"),"=","{eq}"))</f>
        <v/>
      </c>
      <c r="M162" t="str">
        <f>IF(B162="","","k"&amp;SUBSTITUTE(SUBSTITUTE(SUBSTITUTE(SUBSTITUTE(SUBSTITUTE(SUBSTITUTE(B162,"~","{t}"),"*","{s}"),"?","{q}"),"&lt;","{lt}"),"&gt;","{gt}"),"=","{eq}"))</f>
        <v/>
      </c>
    </row>
    <row r="163" spans="1:13" x14ac:dyDescent="0.25">
      <c r="A163" s="5"/>
      <c r="B163" s="5"/>
      <c r="C163" s="8"/>
      <c r="D163" s="8"/>
      <c r="E163" s="12"/>
      <c r="F163" s="12"/>
      <c r="G163" s="13" t="str">
        <f>IF(OR(H163="Current",H163="1–30 days",H163="31–60 days",H163="61–90 days",H163="91+ days"),IF(D163&gt;=Setup!$B$4,0,DATEDIF(D163,Setup!$B$4,"D")),"")</f>
        <v/>
      </c>
      <c r="H163" s="14" t="str">
        <f>IF(AND(A163="",B163="",C163="",D163="",E163="",F163=""),"",IF(OR(A163="",B163="",C163="",D163="",E163="",F163=""),"Incomplete",IF(COUNTIF($L$5:$L$1004,L163)&gt;1,"Check invoice #",IF(OR(COUNT(E163)=0,COUNT(F163)=0),"Check amounts",IF(OR(E163&lt;0,F163&lt;0,F163&gt;E163),"Check amounts",IF(OR(COUNT(C163)=0,COUNT(D163)=0),"Check dates",IF(D163&lt;C163,"Check dates",IF(ROUND(F163,2)=0,"Paid / zero balance",IF(Setup!$B$4="","Set aging date",IF(D163&gt;=Setup!$B$4,"Current",IF(DATEDIF(D163,Setup!$B$4,"D")&lt;=30,"1–30 days",IF(DATEDIF(D163,Setup!$B$4,"D")&lt;=60,"31–60 days",IF(DATEDIF(D163,Setup!$B$4,"D")&lt;=90,"61–90 days","91+ days")))))))))))))</f>
        <v/>
      </c>
      <c r="I163" s="5"/>
      <c r="J163" s="15">
        <f>IF(OR(H163="Current",H163="1–30 days",H163="31–60 days",H163="61–90 days",H163="91+ days"),F163,0)</f>
        <v>0</v>
      </c>
      <c r="K163">
        <f>IF(J163&gt;0,IF(COUNTIFS($M$5:$M163,M163,$J$5:$J163,"&gt;0")=1,1,0),0)</f>
        <v>0</v>
      </c>
      <c r="L163" t="str">
        <f>IF(A163="","","k"&amp;SUBSTITUTE(SUBSTITUTE(SUBSTITUTE(SUBSTITUTE(SUBSTITUTE(SUBSTITUTE(A163,"~","{t}"),"*","{s}"),"?","{q}"),"&lt;","{lt}"),"&gt;","{gt}"),"=","{eq}"))</f>
        <v/>
      </c>
      <c r="M163" t="str">
        <f>IF(B163="","","k"&amp;SUBSTITUTE(SUBSTITUTE(SUBSTITUTE(SUBSTITUTE(SUBSTITUTE(SUBSTITUTE(B163,"~","{t}"),"*","{s}"),"?","{q}"),"&lt;","{lt}"),"&gt;","{gt}"),"=","{eq}"))</f>
        <v/>
      </c>
    </row>
    <row r="164" spans="1:13" x14ac:dyDescent="0.25">
      <c r="A164" s="5"/>
      <c r="B164" s="5"/>
      <c r="C164" s="8"/>
      <c r="D164" s="8"/>
      <c r="E164" s="12"/>
      <c r="F164" s="12"/>
      <c r="G164" s="13" t="str">
        <f>IF(OR(H164="Current",H164="1–30 days",H164="31–60 days",H164="61–90 days",H164="91+ days"),IF(D164&gt;=Setup!$B$4,0,DATEDIF(D164,Setup!$B$4,"D")),"")</f>
        <v/>
      </c>
      <c r="H164" s="14" t="str">
        <f>IF(AND(A164="",B164="",C164="",D164="",E164="",F164=""),"",IF(OR(A164="",B164="",C164="",D164="",E164="",F164=""),"Incomplete",IF(COUNTIF($L$5:$L$1004,L164)&gt;1,"Check invoice #",IF(OR(COUNT(E164)=0,COUNT(F164)=0),"Check amounts",IF(OR(E164&lt;0,F164&lt;0,F164&gt;E164),"Check amounts",IF(OR(COUNT(C164)=0,COUNT(D164)=0),"Check dates",IF(D164&lt;C164,"Check dates",IF(ROUND(F164,2)=0,"Paid / zero balance",IF(Setup!$B$4="","Set aging date",IF(D164&gt;=Setup!$B$4,"Current",IF(DATEDIF(D164,Setup!$B$4,"D")&lt;=30,"1–30 days",IF(DATEDIF(D164,Setup!$B$4,"D")&lt;=60,"31–60 days",IF(DATEDIF(D164,Setup!$B$4,"D")&lt;=90,"61–90 days","91+ days")))))))))))))</f>
        <v/>
      </c>
      <c r="I164" s="5"/>
      <c r="J164" s="15">
        <f>IF(OR(H164="Current",H164="1–30 days",H164="31–60 days",H164="61–90 days",H164="91+ days"),F164,0)</f>
        <v>0</v>
      </c>
      <c r="K164">
        <f>IF(J164&gt;0,IF(COUNTIFS($M$5:$M164,M164,$J$5:$J164,"&gt;0")=1,1,0),0)</f>
        <v>0</v>
      </c>
      <c r="L164" t="str">
        <f>IF(A164="","","k"&amp;SUBSTITUTE(SUBSTITUTE(SUBSTITUTE(SUBSTITUTE(SUBSTITUTE(SUBSTITUTE(A164,"~","{t}"),"*","{s}"),"?","{q}"),"&lt;","{lt}"),"&gt;","{gt}"),"=","{eq}"))</f>
        <v/>
      </c>
      <c r="M164" t="str">
        <f>IF(B164="","","k"&amp;SUBSTITUTE(SUBSTITUTE(SUBSTITUTE(SUBSTITUTE(SUBSTITUTE(SUBSTITUTE(B164,"~","{t}"),"*","{s}"),"?","{q}"),"&lt;","{lt}"),"&gt;","{gt}"),"=","{eq}"))</f>
        <v/>
      </c>
    </row>
    <row r="165" spans="1:13" x14ac:dyDescent="0.25">
      <c r="A165" s="5"/>
      <c r="B165" s="5"/>
      <c r="C165" s="8"/>
      <c r="D165" s="8"/>
      <c r="E165" s="12"/>
      <c r="F165" s="12"/>
      <c r="G165" s="13" t="str">
        <f>IF(OR(H165="Current",H165="1–30 days",H165="31–60 days",H165="61–90 days",H165="91+ days"),IF(D165&gt;=Setup!$B$4,0,DATEDIF(D165,Setup!$B$4,"D")),"")</f>
        <v/>
      </c>
      <c r="H165" s="14" t="str">
        <f>IF(AND(A165="",B165="",C165="",D165="",E165="",F165=""),"",IF(OR(A165="",B165="",C165="",D165="",E165="",F165=""),"Incomplete",IF(COUNTIF($L$5:$L$1004,L165)&gt;1,"Check invoice #",IF(OR(COUNT(E165)=0,COUNT(F165)=0),"Check amounts",IF(OR(E165&lt;0,F165&lt;0,F165&gt;E165),"Check amounts",IF(OR(COUNT(C165)=0,COUNT(D165)=0),"Check dates",IF(D165&lt;C165,"Check dates",IF(ROUND(F165,2)=0,"Paid / zero balance",IF(Setup!$B$4="","Set aging date",IF(D165&gt;=Setup!$B$4,"Current",IF(DATEDIF(D165,Setup!$B$4,"D")&lt;=30,"1–30 days",IF(DATEDIF(D165,Setup!$B$4,"D")&lt;=60,"31–60 days",IF(DATEDIF(D165,Setup!$B$4,"D")&lt;=90,"61–90 days","91+ days")))))))))))))</f>
        <v/>
      </c>
      <c r="I165" s="5"/>
      <c r="J165" s="15">
        <f>IF(OR(H165="Current",H165="1–30 days",H165="31–60 days",H165="61–90 days",H165="91+ days"),F165,0)</f>
        <v>0</v>
      </c>
      <c r="K165">
        <f>IF(J165&gt;0,IF(COUNTIFS($M$5:$M165,M165,$J$5:$J165,"&gt;0")=1,1,0),0)</f>
        <v>0</v>
      </c>
      <c r="L165" t="str">
        <f>IF(A165="","","k"&amp;SUBSTITUTE(SUBSTITUTE(SUBSTITUTE(SUBSTITUTE(SUBSTITUTE(SUBSTITUTE(A165,"~","{t}"),"*","{s}"),"?","{q}"),"&lt;","{lt}"),"&gt;","{gt}"),"=","{eq}"))</f>
        <v/>
      </c>
      <c r="M165" t="str">
        <f>IF(B165="","","k"&amp;SUBSTITUTE(SUBSTITUTE(SUBSTITUTE(SUBSTITUTE(SUBSTITUTE(SUBSTITUTE(B165,"~","{t}"),"*","{s}"),"?","{q}"),"&lt;","{lt}"),"&gt;","{gt}"),"=","{eq}"))</f>
        <v/>
      </c>
    </row>
    <row r="166" spans="1:13" x14ac:dyDescent="0.25">
      <c r="A166" s="5"/>
      <c r="B166" s="5"/>
      <c r="C166" s="8"/>
      <c r="D166" s="8"/>
      <c r="E166" s="12"/>
      <c r="F166" s="12"/>
      <c r="G166" s="13" t="str">
        <f>IF(OR(H166="Current",H166="1–30 days",H166="31–60 days",H166="61–90 days",H166="91+ days"),IF(D166&gt;=Setup!$B$4,0,DATEDIF(D166,Setup!$B$4,"D")),"")</f>
        <v/>
      </c>
      <c r="H166" s="14" t="str">
        <f>IF(AND(A166="",B166="",C166="",D166="",E166="",F166=""),"",IF(OR(A166="",B166="",C166="",D166="",E166="",F166=""),"Incomplete",IF(COUNTIF($L$5:$L$1004,L166)&gt;1,"Check invoice #",IF(OR(COUNT(E166)=0,COUNT(F166)=0),"Check amounts",IF(OR(E166&lt;0,F166&lt;0,F166&gt;E166),"Check amounts",IF(OR(COUNT(C166)=0,COUNT(D166)=0),"Check dates",IF(D166&lt;C166,"Check dates",IF(ROUND(F166,2)=0,"Paid / zero balance",IF(Setup!$B$4="","Set aging date",IF(D166&gt;=Setup!$B$4,"Current",IF(DATEDIF(D166,Setup!$B$4,"D")&lt;=30,"1–30 days",IF(DATEDIF(D166,Setup!$B$4,"D")&lt;=60,"31–60 days",IF(DATEDIF(D166,Setup!$B$4,"D")&lt;=90,"61–90 days","91+ days")))))))))))))</f>
        <v/>
      </c>
      <c r="I166" s="5"/>
      <c r="J166" s="15">
        <f>IF(OR(H166="Current",H166="1–30 days",H166="31–60 days",H166="61–90 days",H166="91+ days"),F166,0)</f>
        <v>0</v>
      </c>
      <c r="K166">
        <f>IF(J166&gt;0,IF(COUNTIFS($M$5:$M166,M166,$J$5:$J166,"&gt;0")=1,1,0),0)</f>
        <v>0</v>
      </c>
      <c r="L166" t="str">
        <f>IF(A166="","","k"&amp;SUBSTITUTE(SUBSTITUTE(SUBSTITUTE(SUBSTITUTE(SUBSTITUTE(SUBSTITUTE(A166,"~","{t}"),"*","{s}"),"?","{q}"),"&lt;","{lt}"),"&gt;","{gt}"),"=","{eq}"))</f>
        <v/>
      </c>
      <c r="M166" t="str">
        <f>IF(B166="","","k"&amp;SUBSTITUTE(SUBSTITUTE(SUBSTITUTE(SUBSTITUTE(SUBSTITUTE(SUBSTITUTE(B166,"~","{t}"),"*","{s}"),"?","{q}"),"&lt;","{lt}"),"&gt;","{gt}"),"=","{eq}"))</f>
        <v/>
      </c>
    </row>
    <row r="167" spans="1:13" x14ac:dyDescent="0.25">
      <c r="A167" s="5"/>
      <c r="B167" s="5"/>
      <c r="C167" s="8"/>
      <c r="D167" s="8"/>
      <c r="E167" s="12"/>
      <c r="F167" s="12"/>
      <c r="G167" s="13" t="str">
        <f>IF(OR(H167="Current",H167="1–30 days",H167="31–60 days",H167="61–90 days",H167="91+ days"),IF(D167&gt;=Setup!$B$4,0,DATEDIF(D167,Setup!$B$4,"D")),"")</f>
        <v/>
      </c>
      <c r="H167" s="14" t="str">
        <f>IF(AND(A167="",B167="",C167="",D167="",E167="",F167=""),"",IF(OR(A167="",B167="",C167="",D167="",E167="",F167=""),"Incomplete",IF(COUNTIF($L$5:$L$1004,L167)&gt;1,"Check invoice #",IF(OR(COUNT(E167)=0,COUNT(F167)=0),"Check amounts",IF(OR(E167&lt;0,F167&lt;0,F167&gt;E167),"Check amounts",IF(OR(COUNT(C167)=0,COUNT(D167)=0),"Check dates",IF(D167&lt;C167,"Check dates",IF(ROUND(F167,2)=0,"Paid / zero balance",IF(Setup!$B$4="","Set aging date",IF(D167&gt;=Setup!$B$4,"Current",IF(DATEDIF(D167,Setup!$B$4,"D")&lt;=30,"1–30 days",IF(DATEDIF(D167,Setup!$B$4,"D")&lt;=60,"31–60 days",IF(DATEDIF(D167,Setup!$B$4,"D")&lt;=90,"61–90 days","91+ days")))))))))))))</f>
        <v/>
      </c>
      <c r="I167" s="5"/>
      <c r="J167" s="15">
        <f>IF(OR(H167="Current",H167="1–30 days",H167="31–60 days",H167="61–90 days",H167="91+ days"),F167,0)</f>
        <v>0</v>
      </c>
      <c r="K167">
        <f>IF(J167&gt;0,IF(COUNTIFS($M$5:$M167,M167,$J$5:$J167,"&gt;0")=1,1,0),0)</f>
        <v>0</v>
      </c>
      <c r="L167" t="str">
        <f>IF(A167="","","k"&amp;SUBSTITUTE(SUBSTITUTE(SUBSTITUTE(SUBSTITUTE(SUBSTITUTE(SUBSTITUTE(A167,"~","{t}"),"*","{s}"),"?","{q}"),"&lt;","{lt}"),"&gt;","{gt}"),"=","{eq}"))</f>
        <v/>
      </c>
      <c r="M167" t="str">
        <f>IF(B167="","","k"&amp;SUBSTITUTE(SUBSTITUTE(SUBSTITUTE(SUBSTITUTE(SUBSTITUTE(SUBSTITUTE(B167,"~","{t}"),"*","{s}"),"?","{q}"),"&lt;","{lt}"),"&gt;","{gt}"),"=","{eq}"))</f>
        <v/>
      </c>
    </row>
    <row r="168" spans="1:13" x14ac:dyDescent="0.25">
      <c r="A168" s="5"/>
      <c r="B168" s="5"/>
      <c r="C168" s="8"/>
      <c r="D168" s="8"/>
      <c r="E168" s="12"/>
      <c r="F168" s="12"/>
      <c r="G168" s="13" t="str">
        <f>IF(OR(H168="Current",H168="1–30 days",H168="31–60 days",H168="61–90 days",H168="91+ days"),IF(D168&gt;=Setup!$B$4,0,DATEDIF(D168,Setup!$B$4,"D")),"")</f>
        <v/>
      </c>
      <c r="H168" s="14" t="str">
        <f>IF(AND(A168="",B168="",C168="",D168="",E168="",F168=""),"",IF(OR(A168="",B168="",C168="",D168="",E168="",F168=""),"Incomplete",IF(COUNTIF($L$5:$L$1004,L168)&gt;1,"Check invoice #",IF(OR(COUNT(E168)=0,COUNT(F168)=0),"Check amounts",IF(OR(E168&lt;0,F168&lt;0,F168&gt;E168),"Check amounts",IF(OR(COUNT(C168)=0,COUNT(D168)=0),"Check dates",IF(D168&lt;C168,"Check dates",IF(ROUND(F168,2)=0,"Paid / zero balance",IF(Setup!$B$4="","Set aging date",IF(D168&gt;=Setup!$B$4,"Current",IF(DATEDIF(D168,Setup!$B$4,"D")&lt;=30,"1–30 days",IF(DATEDIF(D168,Setup!$B$4,"D")&lt;=60,"31–60 days",IF(DATEDIF(D168,Setup!$B$4,"D")&lt;=90,"61–90 days","91+ days")))))))))))))</f>
        <v/>
      </c>
      <c r="I168" s="5"/>
      <c r="J168" s="15">
        <f>IF(OR(H168="Current",H168="1–30 days",H168="31–60 days",H168="61–90 days",H168="91+ days"),F168,0)</f>
        <v>0</v>
      </c>
      <c r="K168">
        <f>IF(J168&gt;0,IF(COUNTIFS($M$5:$M168,M168,$J$5:$J168,"&gt;0")=1,1,0),0)</f>
        <v>0</v>
      </c>
      <c r="L168" t="str">
        <f>IF(A168="","","k"&amp;SUBSTITUTE(SUBSTITUTE(SUBSTITUTE(SUBSTITUTE(SUBSTITUTE(SUBSTITUTE(A168,"~","{t}"),"*","{s}"),"?","{q}"),"&lt;","{lt}"),"&gt;","{gt}"),"=","{eq}"))</f>
        <v/>
      </c>
      <c r="M168" t="str">
        <f>IF(B168="","","k"&amp;SUBSTITUTE(SUBSTITUTE(SUBSTITUTE(SUBSTITUTE(SUBSTITUTE(SUBSTITUTE(B168,"~","{t}"),"*","{s}"),"?","{q}"),"&lt;","{lt}"),"&gt;","{gt}"),"=","{eq}"))</f>
        <v/>
      </c>
    </row>
    <row r="169" spans="1:13" x14ac:dyDescent="0.25">
      <c r="A169" s="5"/>
      <c r="B169" s="5"/>
      <c r="C169" s="8"/>
      <c r="D169" s="8"/>
      <c r="E169" s="12"/>
      <c r="F169" s="12"/>
      <c r="G169" s="13" t="str">
        <f>IF(OR(H169="Current",H169="1–30 days",H169="31–60 days",H169="61–90 days",H169="91+ days"),IF(D169&gt;=Setup!$B$4,0,DATEDIF(D169,Setup!$B$4,"D")),"")</f>
        <v/>
      </c>
      <c r="H169" s="14" t="str">
        <f>IF(AND(A169="",B169="",C169="",D169="",E169="",F169=""),"",IF(OR(A169="",B169="",C169="",D169="",E169="",F169=""),"Incomplete",IF(COUNTIF($L$5:$L$1004,L169)&gt;1,"Check invoice #",IF(OR(COUNT(E169)=0,COUNT(F169)=0),"Check amounts",IF(OR(E169&lt;0,F169&lt;0,F169&gt;E169),"Check amounts",IF(OR(COUNT(C169)=0,COUNT(D169)=0),"Check dates",IF(D169&lt;C169,"Check dates",IF(ROUND(F169,2)=0,"Paid / zero balance",IF(Setup!$B$4="","Set aging date",IF(D169&gt;=Setup!$B$4,"Current",IF(DATEDIF(D169,Setup!$B$4,"D")&lt;=30,"1–30 days",IF(DATEDIF(D169,Setup!$B$4,"D")&lt;=60,"31–60 days",IF(DATEDIF(D169,Setup!$B$4,"D")&lt;=90,"61–90 days","91+ days")))))))))))))</f>
        <v/>
      </c>
      <c r="I169" s="5"/>
      <c r="J169" s="15">
        <f>IF(OR(H169="Current",H169="1–30 days",H169="31–60 days",H169="61–90 days",H169="91+ days"),F169,0)</f>
        <v>0</v>
      </c>
      <c r="K169">
        <f>IF(J169&gt;0,IF(COUNTIFS($M$5:$M169,M169,$J$5:$J169,"&gt;0")=1,1,0),0)</f>
        <v>0</v>
      </c>
      <c r="L169" t="str">
        <f>IF(A169="","","k"&amp;SUBSTITUTE(SUBSTITUTE(SUBSTITUTE(SUBSTITUTE(SUBSTITUTE(SUBSTITUTE(A169,"~","{t}"),"*","{s}"),"?","{q}"),"&lt;","{lt}"),"&gt;","{gt}"),"=","{eq}"))</f>
        <v/>
      </c>
      <c r="M169" t="str">
        <f>IF(B169="","","k"&amp;SUBSTITUTE(SUBSTITUTE(SUBSTITUTE(SUBSTITUTE(SUBSTITUTE(SUBSTITUTE(B169,"~","{t}"),"*","{s}"),"?","{q}"),"&lt;","{lt}"),"&gt;","{gt}"),"=","{eq}"))</f>
        <v/>
      </c>
    </row>
    <row r="170" spans="1:13" x14ac:dyDescent="0.25">
      <c r="A170" s="5"/>
      <c r="B170" s="5"/>
      <c r="C170" s="8"/>
      <c r="D170" s="8"/>
      <c r="E170" s="12"/>
      <c r="F170" s="12"/>
      <c r="G170" s="13" t="str">
        <f>IF(OR(H170="Current",H170="1–30 days",H170="31–60 days",H170="61–90 days",H170="91+ days"),IF(D170&gt;=Setup!$B$4,0,DATEDIF(D170,Setup!$B$4,"D")),"")</f>
        <v/>
      </c>
      <c r="H170" s="14" t="str">
        <f>IF(AND(A170="",B170="",C170="",D170="",E170="",F170=""),"",IF(OR(A170="",B170="",C170="",D170="",E170="",F170=""),"Incomplete",IF(COUNTIF($L$5:$L$1004,L170)&gt;1,"Check invoice #",IF(OR(COUNT(E170)=0,COUNT(F170)=0),"Check amounts",IF(OR(E170&lt;0,F170&lt;0,F170&gt;E170),"Check amounts",IF(OR(COUNT(C170)=0,COUNT(D170)=0),"Check dates",IF(D170&lt;C170,"Check dates",IF(ROUND(F170,2)=0,"Paid / zero balance",IF(Setup!$B$4="","Set aging date",IF(D170&gt;=Setup!$B$4,"Current",IF(DATEDIF(D170,Setup!$B$4,"D")&lt;=30,"1–30 days",IF(DATEDIF(D170,Setup!$B$4,"D")&lt;=60,"31–60 days",IF(DATEDIF(D170,Setup!$B$4,"D")&lt;=90,"61–90 days","91+ days")))))))))))))</f>
        <v/>
      </c>
      <c r="I170" s="5"/>
      <c r="J170" s="15">
        <f>IF(OR(H170="Current",H170="1–30 days",H170="31–60 days",H170="61–90 days",H170="91+ days"),F170,0)</f>
        <v>0</v>
      </c>
      <c r="K170">
        <f>IF(J170&gt;0,IF(COUNTIFS($M$5:$M170,M170,$J$5:$J170,"&gt;0")=1,1,0),0)</f>
        <v>0</v>
      </c>
      <c r="L170" t="str">
        <f>IF(A170="","","k"&amp;SUBSTITUTE(SUBSTITUTE(SUBSTITUTE(SUBSTITUTE(SUBSTITUTE(SUBSTITUTE(A170,"~","{t}"),"*","{s}"),"?","{q}"),"&lt;","{lt}"),"&gt;","{gt}"),"=","{eq}"))</f>
        <v/>
      </c>
      <c r="M170" t="str">
        <f>IF(B170="","","k"&amp;SUBSTITUTE(SUBSTITUTE(SUBSTITUTE(SUBSTITUTE(SUBSTITUTE(SUBSTITUTE(B170,"~","{t}"),"*","{s}"),"?","{q}"),"&lt;","{lt}"),"&gt;","{gt}"),"=","{eq}"))</f>
        <v/>
      </c>
    </row>
    <row r="171" spans="1:13" x14ac:dyDescent="0.25">
      <c r="A171" s="5"/>
      <c r="B171" s="5"/>
      <c r="C171" s="8"/>
      <c r="D171" s="8"/>
      <c r="E171" s="12"/>
      <c r="F171" s="12"/>
      <c r="G171" s="13" t="str">
        <f>IF(OR(H171="Current",H171="1–30 days",H171="31–60 days",H171="61–90 days",H171="91+ days"),IF(D171&gt;=Setup!$B$4,0,DATEDIF(D171,Setup!$B$4,"D")),"")</f>
        <v/>
      </c>
      <c r="H171" s="14" t="str">
        <f>IF(AND(A171="",B171="",C171="",D171="",E171="",F171=""),"",IF(OR(A171="",B171="",C171="",D171="",E171="",F171=""),"Incomplete",IF(COUNTIF($L$5:$L$1004,L171)&gt;1,"Check invoice #",IF(OR(COUNT(E171)=0,COUNT(F171)=0),"Check amounts",IF(OR(E171&lt;0,F171&lt;0,F171&gt;E171),"Check amounts",IF(OR(COUNT(C171)=0,COUNT(D171)=0),"Check dates",IF(D171&lt;C171,"Check dates",IF(ROUND(F171,2)=0,"Paid / zero balance",IF(Setup!$B$4="","Set aging date",IF(D171&gt;=Setup!$B$4,"Current",IF(DATEDIF(D171,Setup!$B$4,"D")&lt;=30,"1–30 days",IF(DATEDIF(D171,Setup!$B$4,"D")&lt;=60,"31–60 days",IF(DATEDIF(D171,Setup!$B$4,"D")&lt;=90,"61–90 days","91+ days")))))))))))))</f>
        <v/>
      </c>
      <c r="I171" s="5"/>
      <c r="J171" s="15">
        <f>IF(OR(H171="Current",H171="1–30 days",H171="31–60 days",H171="61–90 days",H171="91+ days"),F171,0)</f>
        <v>0</v>
      </c>
      <c r="K171">
        <f>IF(J171&gt;0,IF(COUNTIFS($M$5:$M171,M171,$J$5:$J171,"&gt;0")=1,1,0),0)</f>
        <v>0</v>
      </c>
      <c r="L171" t="str">
        <f>IF(A171="","","k"&amp;SUBSTITUTE(SUBSTITUTE(SUBSTITUTE(SUBSTITUTE(SUBSTITUTE(SUBSTITUTE(A171,"~","{t}"),"*","{s}"),"?","{q}"),"&lt;","{lt}"),"&gt;","{gt}"),"=","{eq}"))</f>
        <v/>
      </c>
      <c r="M171" t="str">
        <f>IF(B171="","","k"&amp;SUBSTITUTE(SUBSTITUTE(SUBSTITUTE(SUBSTITUTE(SUBSTITUTE(SUBSTITUTE(B171,"~","{t}"),"*","{s}"),"?","{q}"),"&lt;","{lt}"),"&gt;","{gt}"),"=","{eq}"))</f>
        <v/>
      </c>
    </row>
    <row r="172" spans="1:13" x14ac:dyDescent="0.25">
      <c r="A172" s="5"/>
      <c r="B172" s="5"/>
      <c r="C172" s="8"/>
      <c r="D172" s="8"/>
      <c r="E172" s="12"/>
      <c r="F172" s="12"/>
      <c r="G172" s="13" t="str">
        <f>IF(OR(H172="Current",H172="1–30 days",H172="31–60 days",H172="61–90 days",H172="91+ days"),IF(D172&gt;=Setup!$B$4,0,DATEDIF(D172,Setup!$B$4,"D")),"")</f>
        <v/>
      </c>
      <c r="H172" s="14" t="str">
        <f>IF(AND(A172="",B172="",C172="",D172="",E172="",F172=""),"",IF(OR(A172="",B172="",C172="",D172="",E172="",F172=""),"Incomplete",IF(COUNTIF($L$5:$L$1004,L172)&gt;1,"Check invoice #",IF(OR(COUNT(E172)=0,COUNT(F172)=0),"Check amounts",IF(OR(E172&lt;0,F172&lt;0,F172&gt;E172),"Check amounts",IF(OR(COUNT(C172)=0,COUNT(D172)=0),"Check dates",IF(D172&lt;C172,"Check dates",IF(ROUND(F172,2)=0,"Paid / zero balance",IF(Setup!$B$4="","Set aging date",IF(D172&gt;=Setup!$B$4,"Current",IF(DATEDIF(D172,Setup!$B$4,"D")&lt;=30,"1–30 days",IF(DATEDIF(D172,Setup!$B$4,"D")&lt;=60,"31–60 days",IF(DATEDIF(D172,Setup!$B$4,"D")&lt;=90,"61–90 days","91+ days")))))))))))))</f>
        <v/>
      </c>
      <c r="I172" s="5"/>
      <c r="J172" s="15">
        <f>IF(OR(H172="Current",H172="1–30 days",H172="31–60 days",H172="61–90 days",H172="91+ days"),F172,0)</f>
        <v>0</v>
      </c>
      <c r="K172">
        <f>IF(J172&gt;0,IF(COUNTIFS($M$5:$M172,M172,$J$5:$J172,"&gt;0")=1,1,0),0)</f>
        <v>0</v>
      </c>
      <c r="L172" t="str">
        <f>IF(A172="","","k"&amp;SUBSTITUTE(SUBSTITUTE(SUBSTITUTE(SUBSTITUTE(SUBSTITUTE(SUBSTITUTE(A172,"~","{t}"),"*","{s}"),"?","{q}"),"&lt;","{lt}"),"&gt;","{gt}"),"=","{eq}"))</f>
        <v/>
      </c>
      <c r="M172" t="str">
        <f>IF(B172="","","k"&amp;SUBSTITUTE(SUBSTITUTE(SUBSTITUTE(SUBSTITUTE(SUBSTITUTE(SUBSTITUTE(B172,"~","{t}"),"*","{s}"),"?","{q}"),"&lt;","{lt}"),"&gt;","{gt}"),"=","{eq}"))</f>
        <v/>
      </c>
    </row>
    <row r="173" spans="1:13" x14ac:dyDescent="0.25">
      <c r="A173" s="5"/>
      <c r="B173" s="5"/>
      <c r="C173" s="8"/>
      <c r="D173" s="8"/>
      <c r="E173" s="12"/>
      <c r="F173" s="12"/>
      <c r="G173" s="13" t="str">
        <f>IF(OR(H173="Current",H173="1–30 days",H173="31–60 days",H173="61–90 days",H173="91+ days"),IF(D173&gt;=Setup!$B$4,0,DATEDIF(D173,Setup!$B$4,"D")),"")</f>
        <v/>
      </c>
      <c r="H173" s="14" t="str">
        <f>IF(AND(A173="",B173="",C173="",D173="",E173="",F173=""),"",IF(OR(A173="",B173="",C173="",D173="",E173="",F173=""),"Incomplete",IF(COUNTIF($L$5:$L$1004,L173)&gt;1,"Check invoice #",IF(OR(COUNT(E173)=0,COUNT(F173)=0),"Check amounts",IF(OR(E173&lt;0,F173&lt;0,F173&gt;E173),"Check amounts",IF(OR(COUNT(C173)=0,COUNT(D173)=0),"Check dates",IF(D173&lt;C173,"Check dates",IF(ROUND(F173,2)=0,"Paid / zero balance",IF(Setup!$B$4="","Set aging date",IF(D173&gt;=Setup!$B$4,"Current",IF(DATEDIF(D173,Setup!$B$4,"D")&lt;=30,"1–30 days",IF(DATEDIF(D173,Setup!$B$4,"D")&lt;=60,"31–60 days",IF(DATEDIF(D173,Setup!$B$4,"D")&lt;=90,"61–90 days","91+ days")))))))))))))</f>
        <v/>
      </c>
      <c r="I173" s="5"/>
      <c r="J173" s="15">
        <f>IF(OR(H173="Current",H173="1–30 days",H173="31–60 days",H173="61–90 days",H173="91+ days"),F173,0)</f>
        <v>0</v>
      </c>
      <c r="K173">
        <f>IF(J173&gt;0,IF(COUNTIFS($M$5:$M173,M173,$J$5:$J173,"&gt;0")=1,1,0),0)</f>
        <v>0</v>
      </c>
      <c r="L173" t="str">
        <f>IF(A173="","","k"&amp;SUBSTITUTE(SUBSTITUTE(SUBSTITUTE(SUBSTITUTE(SUBSTITUTE(SUBSTITUTE(A173,"~","{t}"),"*","{s}"),"?","{q}"),"&lt;","{lt}"),"&gt;","{gt}"),"=","{eq}"))</f>
        <v/>
      </c>
      <c r="M173" t="str">
        <f>IF(B173="","","k"&amp;SUBSTITUTE(SUBSTITUTE(SUBSTITUTE(SUBSTITUTE(SUBSTITUTE(SUBSTITUTE(B173,"~","{t}"),"*","{s}"),"?","{q}"),"&lt;","{lt}"),"&gt;","{gt}"),"=","{eq}"))</f>
        <v/>
      </c>
    </row>
    <row r="174" spans="1:13" x14ac:dyDescent="0.25">
      <c r="A174" s="5"/>
      <c r="B174" s="5"/>
      <c r="C174" s="8"/>
      <c r="D174" s="8"/>
      <c r="E174" s="12"/>
      <c r="F174" s="12"/>
      <c r="G174" s="13" t="str">
        <f>IF(OR(H174="Current",H174="1–30 days",H174="31–60 days",H174="61–90 days",H174="91+ days"),IF(D174&gt;=Setup!$B$4,0,DATEDIF(D174,Setup!$B$4,"D")),"")</f>
        <v/>
      </c>
      <c r="H174" s="14" t="str">
        <f>IF(AND(A174="",B174="",C174="",D174="",E174="",F174=""),"",IF(OR(A174="",B174="",C174="",D174="",E174="",F174=""),"Incomplete",IF(COUNTIF($L$5:$L$1004,L174)&gt;1,"Check invoice #",IF(OR(COUNT(E174)=0,COUNT(F174)=0),"Check amounts",IF(OR(E174&lt;0,F174&lt;0,F174&gt;E174),"Check amounts",IF(OR(COUNT(C174)=0,COUNT(D174)=0),"Check dates",IF(D174&lt;C174,"Check dates",IF(ROUND(F174,2)=0,"Paid / zero balance",IF(Setup!$B$4="","Set aging date",IF(D174&gt;=Setup!$B$4,"Current",IF(DATEDIF(D174,Setup!$B$4,"D")&lt;=30,"1–30 days",IF(DATEDIF(D174,Setup!$B$4,"D")&lt;=60,"31–60 days",IF(DATEDIF(D174,Setup!$B$4,"D")&lt;=90,"61–90 days","91+ days")))))))))))))</f>
        <v/>
      </c>
      <c r="I174" s="5"/>
      <c r="J174" s="15">
        <f>IF(OR(H174="Current",H174="1–30 days",H174="31–60 days",H174="61–90 days",H174="91+ days"),F174,0)</f>
        <v>0</v>
      </c>
      <c r="K174">
        <f>IF(J174&gt;0,IF(COUNTIFS($M$5:$M174,M174,$J$5:$J174,"&gt;0")=1,1,0),0)</f>
        <v>0</v>
      </c>
      <c r="L174" t="str">
        <f>IF(A174="","","k"&amp;SUBSTITUTE(SUBSTITUTE(SUBSTITUTE(SUBSTITUTE(SUBSTITUTE(SUBSTITUTE(A174,"~","{t}"),"*","{s}"),"?","{q}"),"&lt;","{lt}"),"&gt;","{gt}"),"=","{eq}"))</f>
        <v/>
      </c>
      <c r="M174" t="str">
        <f>IF(B174="","","k"&amp;SUBSTITUTE(SUBSTITUTE(SUBSTITUTE(SUBSTITUTE(SUBSTITUTE(SUBSTITUTE(B174,"~","{t}"),"*","{s}"),"?","{q}"),"&lt;","{lt}"),"&gt;","{gt}"),"=","{eq}"))</f>
        <v/>
      </c>
    </row>
    <row r="175" spans="1:13" x14ac:dyDescent="0.25">
      <c r="A175" s="5"/>
      <c r="B175" s="5"/>
      <c r="C175" s="8"/>
      <c r="D175" s="8"/>
      <c r="E175" s="12"/>
      <c r="F175" s="12"/>
      <c r="G175" s="13" t="str">
        <f>IF(OR(H175="Current",H175="1–30 days",H175="31–60 days",H175="61–90 days",H175="91+ days"),IF(D175&gt;=Setup!$B$4,0,DATEDIF(D175,Setup!$B$4,"D")),"")</f>
        <v/>
      </c>
      <c r="H175" s="14" t="str">
        <f>IF(AND(A175="",B175="",C175="",D175="",E175="",F175=""),"",IF(OR(A175="",B175="",C175="",D175="",E175="",F175=""),"Incomplete",IF(COUNTIF($L$5:$L$1004,L175)&gt;1,"Check invoice #",IF(OR(COUNT(E175)=0,COUNT(F175)=0),"Check amounts",IF(OR(E175&lt;0,F175&lt;0,F175&gt;E175),"Check amounts",IF(OR(COUNT(C175)=0,COUNT(D175)=0),"Check dates",IF(D175&lt;C175,"Check dates",IF(ROUND(F175,2)=0,"Paid / zero balance",IF(Setup!$B$4="","Set aging date",IF(D175&gt;=Setup!$B$4,"Current",IF(DATEDIF(D175,Setup!$B$4,"D")&lt;=30,"1–30 days",IF(DATEDIF(D175,Setup!$B$4,"D")&lt;=60,"31–60 days",IF(DATEDIF(D175,Setup!$B$4,"D")&lt;=90,"61–90 days","91+ days")))))))))))))</f>
        <v/>
      </c>
      <c r="I175" s="5"/>
      <c r="J175" s="15">
        <f>IF(OR(H175="Current",H175="1–30 days",H175="31–60 days",H175="61–90 days",H175="91+ days"),F175,0)</f>
        <v>0</v>
      </c>
      <c r="K175">
        <f>IF(J175&gt;0,IF(COUNTIFS($M$5:$M175,M175,$J$5:$J175,"&gt;0")=1,1,0),0)</f>
        <v>0</v>
      </c>
      <c r="L175" t="str">
        <f>IF(A175="","","k"&amp;SUBSTITUTE(SUBSTITUTE(SUBSTITUTE(SUBSTITUTE(SUBSTITUTE(SUBSTITUTE(A175,"~","{t}"),"*","{s}"),"?","{q}"),"&lt;","{lt}"),"&gt;","{gt}"),"=","{eq}"))</f>
        <v/>
      </c>
      <c r="M175" t="str">
        <f>IF(B175="","","k"&amp;SUBSTITUTE(SUBSTITUTE(SUBSTITUTE(SUBSTITUTE(SUBSTITUTE(SUBSTITUTE(B175,"~","{t}"),"*","{s}"),"?","{q}"),"&lt;","{lt}"),"&gt;","{gt}"),"=","{eq}"))</f>
        <v/>
      </c>
    </row>
    <row r="176" spans="1:13" x14ac:dyDescent="0.25">
      <c r="A176" s="5"/>
      <c r="B176" s="5"/>
      <c r="C176" s="8"/>
      <c r="D176" s="8"/>
      <c r="E176" s="12"/>
      <c r="F176" s="12"/>
      <c r="G176" s="13" t="str">
        <f>IF(OR(H176="Current",H176="1–30 days",H176="31–60 days",H176="61–90 days",H176="91+ days"),IF(D176&gt;=Setup!$B$4,0,DATEDIF(D176,Setup!$B$4,"D")),"")</f>
        <v/>
      </c>
      <c r="H176" s="14" t="str">
        <f>IF(AND(A176="",B176="",C176="",D176="",E176="",F176=""),"",IF(OR(A176="",B176="",C176="",D176="",E176="",F176=""),"Incomplete",IF(COUNTIF($L$5:$L$1004,L176)&gt;1,"Check invoice #",IF(OR(COUNT(E176)=0,COUNT(F176)=0),"Check amounts",IF(OR(E176&lt;0,F176&lt;0,F176&gt;E176),"Check amounts",IF(OR(COUNT(C176)=0,COUNT(D176)=0),"Check dates",IF(D176&lt;C176,"Check dates",IF(ROUND(F176,2)=0,"Paid / zero balance",IF(Setup!$B$4="","Set aging date",IF(D176&gt;=Setup!$B$4,"Current",IF(DATEDIF(D176,Setup!$B$4,"D")&lt;=30,"1–30 days",IF(DATEDIF(D176,Setup!$B$4,"D")&lt;=60,"31–60 days",IF(DATEDIF(D176,Setup!$B$4,"D")&lt;=90,"61–90 days","91+ days")))))))))))))</f>
        <v/>
      </c>
      <c r="I176" s="5"/>
      <c r="J176" s="15">
        <f>IF(OR(H176="Current",H176="1–30 days",H176="31–60 days",H176="61–90 days",H176="91+ days"),F176,0)</f>
        <v>0</v>
      </c>
      <c r="K176">
        <f>IF(J176&gt;0,IF(COUNTIFS($M$5:$M176,M176,$J$5:$J176,"&gt;0")=1,1,0),0)</f>
        <v>0</v>
      </c>
      <c r="L176" t="str">
        <f>IF(A176="","","k"&amp;SUBSTITUTE(SUBSTITUTE(SUBSTITUTE(SUBSTITUTE(SUBSTITUTE(SUBSTITUTE(A176,"~","{t}"),"*","{s}"),"?","{q}"),"&lt;","{lt}"),"&gt;","{gt}"),"=","{eq}"))</f>
        <v/>
      </c>
      <c r="M176" t="str">
        <f>IF(B176="","","k"&amp;SUBSTITUTE(SUBSTITUTE(SUBSTITUTE(SUBSTITUTE(SUBSTITUTE(SUBSTITUTE(B176,"~","{t}"),"*","{s}"),"?","{q}"),"&lt;","{lt}"),"&gt;","{gt}"),"=","{eq}"))</f>
        <v/>
      </c>
    </row>
    <row r="177" spans="1:13" x14ac:dyDescent="0.25">
      <c r="A177" s="5"/>
      <c r="B177" s="5"/>
      <c r="C177" s="8"/>
      <c r="D177" s="8"/>
      <c r="E177" s="12"/>
      <c r="F177" s="12"/>
      <c r="G177" s="13" t="str">
        <f>IF(OR(H177="Current",H177="1–30 days",H177="31–60 days",H177="61–90 days",H177="91+ days"),IF(D177&gt;=Setup!$B$4,0,DATEDIF(D177,Setup!$B$4,"D")),"")</f>
        <v/>
      </c>
      <c r="H177" s="14" t="str">
        <f>IF(AND(A177="",B177="",C177="",D177="",E177="",F177=""),"",IF(OR(A177="",B177="",C177="",D177="",E177="",F177=""),"Incomplete",IF(COUNTIF($L$5:$L$1004,L177)&gt;1,"Check invoice #",IF(OR(COUNT(E177)=0,COUNT(F177)=0),"Check amounts",IF(OR(E177&lt;0,F177&lt;0,F177&gt;E177),"Check amounts",IF(OR(COUNT(C177)=0,COUNT(D177)=0),"Check dates",IF(D177&lt;C177,"Check dates",IF(ROUND(F177,2)=0,"Paid / zero balance",IF(Setup!$B$4="","Set aging date",IF(D177&gt;=Setup!$B$4,"Current",IF(DATEDIF(D177,Setup!$B$4,"D")&lt;=30,"1–30 days",IF(DATEDIF(D177,Setup!$B$4,"D")&lt;=60,"31–60 days",IF(DATEDIF(D177,Setup!$B$4,"D")&lt;=90,"61–90 days","91+ days")))))))))))))</f>
        <v/>
      </c>
      <c r="I177" s="5"/>
      <c r="J177" s="15">
        <f>IF(OR(H177="Current",H177="1–30 days",H177="31–60 days",H177="61–90 days",H177="91+ days"),F177,0)</f>
        <v>0</v>
      </c>
      <c r="K177">
        <f>IF(J177&gt;0,IF(COUNTIFS($M$5:$M177,M177,$J$5:$J177,"&gt;0")=1,1,0),0)</f>
        <v>0</v>
      </c>
      <c r="L177" t="str">
        <f>IF(A177="","","k"&amp;SUBSTITUTE(SUBSTITUTE(SUBSTITUTE(SUBSTITUTE(SUBSTITUTE(SUBSTITUTE(A177,"~","{t}"),"*","{s}"),"?","{q}"),"&lt;","{lt}"),"&gt;","{gt}"),"=","{eq}"))</f>
        <v/>
      </c>
      <c r="M177" t="str">
        <f>IF(B177="","","k"&amp;SUBSTITUTE(SUBSTITUTE(SUBSTITUTE(SUBSTITUTE(SUBSTITUTE(SUBSTITUTE(B177,"~","{t}"),"*","{s}"),"?","{q}"),"&lt;","{lt}"),"&gt;","{gt}"),"=","{eq}"))</f>
        <v/>
      </c>
    </row>
    <row r="178" spans="1:13" x14ac:dyDescent="0.25">
      <c r="A178" s="5"/>
      <c r="B178" s="5"/>
      <c r="C178" s="8"/>
      <c r="D178" s="8"/>
      <c r="E178" s="12"/>
      <c r="F178" s="12"/>
      <c r="G178" s="13" t="str">
        <f>IF(OR(H178="Current",H178="1–30 days",H178="31–60 days",H178="61–90 days",H178="91+ days"),IF(D178&gt;=Setup!$B$4,0,DATEDIF(D178,Setup!$B$4,"D")),"")</f>
        <v/>
      </c>
      <c r="H178" s="14" t="str">
        <f>IF(AND(A178="",B178="",C178="",D178="",E178="",F178=""),"",IF(OR(A178="",B178="",C178="",D178="",E178="",F178=""),"Incomplete",IF(COUNTIF($L$5:$L$1004,L178)&gt;1,"Check invoice #",IF(OR(COUNT(E178)=0,COUNT(F178)=0),"Check amounts",IF(OR(E178&lt;0,F178&lt;0,F178&gt;E178),"Check amounts",IF(OR(COUNT(C178)=0,COUNT(D178)=0),"Check dates",IF(D178&lt;C178,"Check dates",IF(ROUND(F178,2)=0,"Paid / zero balance",IF(Setup!$B$4="","Set aging date",IF(D178&gt;=Setup!$B$4,"Current",IF(DATEDIF(D178,Setup!$B$4,"D")&lt;=30,"1–30 days",IF(DATEDIF(D178,Setup!$B$4,"D")&lt;=60,"31–60 days",IF(DATEDIF(D178,Setup!$B$4,"D")&lt;=90,"61–90 days","91+ days")))))))))))))</f>
        <v/>
      </c>
      <c r="I178" s="5"/>
      <c r="J178" s="15">
        <f>IF(OR(H178="Current",H178="1–30 days",H178="31–60 days",H178="61–90 days",H178="91+ days"),F178,0)</f>
        <v>0</v>
      </c>
      <c r="K178">
        <f>IF(J178&gt;0,IF(COUNTIFS($M$5:$M178,M178,$J$5:$J178,"&gt;0")=1,1,0),0)</f>
        <v>0</v>
      </c>
      <c r="L178" t="str">
        <f>IF(A178="","","k"&amp;SUBSTITUTE(SUBSTITUTE(SUBSTITUTE(SUBSTITUTE(SUBSTITUTE(SUBSTITUTE(A178,"~","{t}"),"*","{s}"),"?","{q}"),"&lt;","{lt}"),"&gt;","{gt}"),"=","{eq}"))</f>
        <v/>
      </c>
      <c r="M178" t="str">
        <f>IF(B178="","","k"&amp;SUBSTITUTE(SUBSTITUTE(SUBSTITUTE(SUBSTITUTE(SUBSTITUTE(SUBSTITUTE(B178,"~","{t}"),"*","{s}"),"?","{q}"),"&lt;","{lt}"),"&gt;","{gt}"),"=","{eq}"))</f>
        <v/>
      </c>
    </row>
    <row r="179" spans="1:13" x14ac:dyDescent="0.25">
      <c r="A179" s="5"/>
      <c r="B179" s="5"/>
      <c r="C179" s="8"/>
      <c r="D179" s="8"/>
      <c r="E179" s="12"/>
      <c r="F179" s="12"/>
      <c r="G179" s="13" t="str">
        <f>IF(OR(H179="Current",H179="1–30 days",H179="31–60 days",H179="61–90 days",H179="91+ days"),IF(D179&gt;=Setup!$B$4,0,DATEDIF(D179,Setup!$B$4,"D")),"")</f>
        <v/>
      </c>
      <c r="H179" s="14" t="str">
        <f>IF(AND(A179="",B179="",C179="",D179="",E179="",F179=""),"",IF(OR(A179="",B179="",C179="",D179="",E179="",F179=""),"Incomplete",IF(COUNTIF($L$5:$L$1004,L179)&gt;1,"Check invoice #",IF(OR(COUNT(E179)=0,COUNT(F179)=0),"Check amounts",IF(OR(E179&lt;0,F179&lt;0,F179&gt;E179),"Check amounts",IF(OR(COUNT(C179)=0,COUNT(D179)=0),"Check dates",IF(D179&lt;C179,"Check dates",IF(ROUND(F179,2)=0,"Paid / zero balance",IF(Setup!$B$4="","Set aging date",IF(D179&gt;=Setup!$B$4,"Current",IF(DATEDIF(D179,Setup!$B$4,"D")&lt;=30,"1–30 days",IF(DATEDIF(D179,Setup!$B$4,"D")&lt;=60,"31–60 days",IF(DATEDIF(D179,Setup!$B$4,"D")&lt;=90,"61–90 days","91+ days")))))))))))))</f>
        <v/>
      </c>
      <c r="I179" s="5"/>
      <c r="J179" s="15">
        <f>IF(OR(H179="Current",H179="1–30 days",H179="31–60 days",H179="61–90 days",H179="91+ days"),F179,0)</f>
        <v>0</v>
      </c>
      <c r="K179">
        <f>IF(J179&gt;0,IF(COUNTIFS($M$5:$M179,M179,$J$5:$J179,"&gt;0")=1,1,0),0)</f>
        <v>0</v>
      </c>
      <c r="L179" t="str">
        <f>IF(A179="","","k"&amp;SUBSTITUTE(SUBSTITUTE(SUBSTITUTE(SUBSTITUTE(SUBSTITUTE(SUBSTITUTE(A179,"~","{t}"),"*","{s}"),"?","{q}"),"&lt;","{lt}"),"&gt;","{gt}"),"=","{eq}"))</f>
        <v/>
      </c>
      <c r="M179" t="str">
        <f>IF(B179="","","k"&amp;SUBSTITUTE(SUBSTITUTE(SUBSTITUTE(SUBSTITUTE(SUBSTITUTE(SUBSTITUTE(B179,"~","{t}"),"*","{s}"),"?","{q}"),"&lt;","{lt}"),"&gt;","{gt}"),"=","{eq}"))</f>
        <v/>
      </c>
    </row>
    <row r="180" spans="1:13" x14ac:dyDescent="0.25">
      <c r="A180" s="5"/>
      <c r="B180" s="5"/>
      <c r="C180" s="8"/>
      <c r="D180" s="8"/>
      <c r="E180" s="12"/>
      <c r="F180" s="12"/>
      <c r="G180" s="13" t="str">
        <f>IF(OR(H180="Current",H180="1–30 days",H180="31–60 days",H180="61–90 days",H180="91+ days"),IF(D180&gt;=Setup!$B$4,0,DATEDIF(D180,Setup!$B$4,"D")),"")</f>
        <v/>
      </c>
      <c r="H180" s="14" t="str">
        <f>IF(AND(A180="",B180="",C180="",D180="",E180="",F180=""),"",IF(OR(A180="",B180="",C180="",D180="",E180="",F180=""),"Incomplete",IF(COUNTIF($L$5:$L$1004,L180)&gt;1,"Check invoice #",IF(OR(COUNT(E180)=0,COUNT(F180)=0),"Check amounts",IF(OR(E180&lt;0,F180&lt;0,F180&gt;E180),"Check amounts",IF(OR(COUNT(C180)=0,COUNT(D180)=0),"Check dates",IF(D180&lt;C180,"Check dates",IF(ROUND(F180,2)=0,"Paid / zero balance",IF(Setup!$B$4="","Set aging date",IF(D180&gt;=Setup!$B$4,"Current",IF(DATEDIF(D180,Setup!$B$4,"D")&lt;=30,"1–30 days",IF(DATEDIF(D180,Setup!$B$4,"D")&lt;=60,"31–60 days",IF(DATEDIF(D180,Setup!$B$4,"D")&lt;=90,"61–90 days","91+ days")))))))))))))</f>
        <v/>
      </c>
      <c r="I180" s="5"/>
      <c r="J180" s="15">
        <f>IF(OR(H180="Current",H180="1–30 days",H180="31–60 days",H180="61–90 days",H180="91+ days"),F180,0)</f>
        <v>0</v>
      </c>
      <c r="K180">
        <f>IF(J180&gt;0,IF(COUNTIFS($M$5:$M180,M180,$J$5:$J180,"&gt;0")=1,1,0),0)</f>
        <v>0</v>
      </c>
      <c r="L180" t="str">
        <f>IF(A180="","","k"&amp;SUBSTITUTE(SUBSTITUTE(SUBSTITUTE(SUBSTITUTE(SUBSTITUTE(SUBSTITUTE(A180,"~","{t}"),"*","{s}"),"?","{q}"),"&lt;","{lt}"),"&gt;","{gt}"),"=","{eq}"))</f>
        <v/>
      </c>
      <c r="M180" t="str">
        <f>IF(B180="","","k"&amp;SUBSTITUTE(SUBSTITUTE(SUBSTITUTE(SUBSTITUTE(SUBSTITUTE(SUBSTITUTE(B180,"~","{t}"),"*","{s}"),"?","{q}"),"&lt;","{lt}"),"&gt;","{gt}"),"=","{eq}"))</f>
        <v/>
      </c>
    </row>
    <row r="181" spans="1:13" x14ac:dyDescent="0.25">
      <c r="A181" s="5"/>
      <c r="B181" s="5"/>
      <c r="C181" s="8"/>
      <c r="D181" s="8"/>
      <c r="E181" s="12"/>
      <c r="F181" s="12"/>
      <c r="G181" s="13" t="str">
        <f>IF(OR(H181="Current",H181="1–30 days",H181="31–60 days",H181="61–90 days",H181="91+ days"),IF(D181&gt;=Setup!$B$4,0,DATEDIF(D181,Setup!$B$4,"D")),"")</f>
        <v/>
      </c>
      <c r="H181" s="14" t="str">
        <f>IF(AND(A181="",B181="",C181="",D181="",E181="",F181=""),"",IF(OR(A181="",B181="",C181="",D181="",E181="",F181=""),"Incomplete",IF(COUNTIF($L$5:$L$1004,L181)&gt;1,"Check invoice #",IF(OR(COUNT(E181)=0,COUNT(F181)=0),"Check amounts",IF(OR(E181&lt;0,F181&lt;0,F181&gt;E181),"Check amounts",IF(OR(COUNT(C181)=0,COUNT(D181)=0),"Check dates",IF(D181&lt;C181,"Check dates",IF(ROUND(F181,2)=0,"Paid / zero balance",IF(Setup!$B$4="","Set aging date",IF(D181&gt;=Setup!$B$4,"Current",IF(DATEDIF(D181,Setup!$B$4,"D")&lt;=30,"1–30 days",IF(DATEDIF(D181,Setup!$B$4,"D")&lt;=60,"31–60 days",IF(DATEDIF(D181,Setup!$B$4,"D")&lt;=90,"61–90 days","91+ days")))))))))))))</f>
        <v/>
      </c>
      <c r="I181" s="5"/>
      <c r="J181" s="15">
        <f>IF(OR(H181="Current",H181="1–30 days",H181="31–60 days",H181="61–90 days",H181="91+ days"),F181,0)</f>
        <v>0</v>
      </c>
      <c r="K181">
        <f>IF(J181&gt;0,IF(COUNTIFS($M$5:$M181,M181,$J$5:$J181,"&gt;0")=1,1,0),0)</f>
        <v>0</v>
      </c>
      <c r="L181" t="str">
        <f>IF(A181="","","k"&amp;SUBSTITUTE(SUBSTITUTE(SUBSTITUTE(SUBSTITUTE(SUBSTITUTE(SUBSTITUTE(A181,"~","{t}"),"*","{s}"),"?","{q}"),"&lt;","{lt}"),"&gt;","{gt}"),"=","{eq}"))</f>
        <v/>
      </c>
      <c r="M181" t="str">
        <f>IF(B181="","","k"&amp;SUBSTITUTE(SUBSTITUTE(SUBSTITUTE(SUBSTITUTE(SUBSTITUTE(SUBSTITUTE(B181,"~","{t}"),"*","{s}"),"?","{q}"),"&lt;","{lt}"),"&gt;","{gt}"),"=","{eq}"))</f>
        <v/>
      </c>
    </row>
    <row r="182" spans="1:13" x14ac:dyDescent="0.25">
      <c r="A182" s="5"/>
      <c r="B182" s="5"/>
      <c r="C182" s="8"/>
      <c r="D182" s="8"/>
      <c r="E182" s="12"/>
      <c r="F182" s="12"/>
      <c r="G182" s="13" t="str">
        <f>IF(OR(H182="Current",H182="1–30 days",H182="31–60 days",H182="61–90 days",H182="91+ days"),IF(D182&gt;=Setup!$B$4,0,DATEDIF(D182,Setup!$B$4,"D")),"")</f>
        <v/>
      </c>
      <c r="H182" s="14" t="str">
        <f>IF(AND(A182="",B182="",C182="",D182="",E182="",F182=""),"",IF(OR(A182="",B182="",C182="",D182="",E182="",F182=""),"Incomplete",IF(COUNTIF($L$5:$L$1004,L182)&gt;1,"Check invoice #",IF(OR(COUNT(E182)=0,COUNT(F182)=0),"Check amounts",IF(OR(E182&lt;0,F182&lt;0,F182&gt;E182),"Check amounts",IF(OR(COUNT(C182)=0,COUNT(D182)=0),"Check dates",IF(D182&lt;C182,"Check dates",IF(ROUND(F182,2)=0,"Paid / zero balance",IF(Setup!$B$4="","Set aging date",IF(D182&gt;=Setup!$B$4,"Current",IF(DATEDIF(D182,Setup!$B$4,"D")&lt;=30,"1–30 days",IF(DATEDIF(D182,Setup!$B$4,"D")&lt;=60,"31–60 days",IF(DATEDIF(D182,Setup!$B$4,"D")&lt;=90,"61–90 days","91+ days")))))))))))))</f>
        <v/>
      </c>
      <c r="I182" s="5"/>
      <c r="J182" s="15">
        <f>IF(OR(H182="Current",H182="1–30 days",H182="31–60 days",H182="61–90 days",H182="91+ days"),F182,0)</f>
        <v>0</v>
      </c>
      <c r="K182">
        <f>IF(J182&gt;0,IF(COUNTIFS($M$5:$M182,M182,$J$5:$J182,"&gt;0")=1,1,0),0)</f>
        <v>0</v>
      </c>
      <c r="L182" t="str">
        <f>IF(A182="","","k"&amp;SUBSTITUTE(SUBSTITUTE(SUBSTITUTE(SUBSTITUTE(SUBSTITUTE(SUBSTITUTE(A182,"~","{t}"),"*","{s}"),"?","{q}"),"&lt;","{lt}"),"&gt;","{gt}"),"=","{eq}"))</f>
        <v/>
      </c>
      <c r="M182" t="str">
        <f>IF(B182="","","k"&amp;SUBSTITUTE(SUBSTITUTE(SUBSTITUTE(SUBSTITUTE(SUBSTITUTE(SUBSTITUTE(B182,"~","{t}"),"*","{s}"),"?","{q}"),"&lt;","{lt}"),"&gt;","{gt}"),"=","{eq}"))</f>
        <v/>
      </c>
    </row>
    <row r="183" spans="1:13" x14ac:dyDescent="0.25">
      <c r="A183" s="5"/>
      <c r="B183" s="5"/>
      <c r="C183" s="8"/>
      <c r="D183" s="8"/>
      <c r="E183" s="12"/>
      <c r="F183" s="12"/>
      <c r="G183" s="13" t="str">
        <f>IF(OR(H183="Current",H183="1–30 days",H183="31–60 days",H183="61–90 days",H183="91+ days"),IF(D183&gt;=Setup!$B$4,0,DATEDIF(D183,Setup!$B$4,"D")),"")</f>
        <v/>
      </c>
      <c r="H183" s="14" t="str">
        <f>IF(AND(A183="",B183="",C183="",D183="",E183="",F183=""),"",IF(OR(A183="",B183="",C183="",D183="",E183="",F183=""),"Incomplete",IF(COUNTIF($L$5:$L$1004,L183)&gt;1,"Check invoice #",IF(OR(COUNT(E183)=0,COUNT(F183)=0),"Check amounts",IF(OR(E183&lt;0,F183&lt;0,F183&gt;E183),"Check amounts",IF(OR(COUNT(C183)=0,COUNT(D183)=0),"Check dates",IF(D183&lt;C183,"Check dates",IF(ROUND(F183,2)=0,"Paid / zero balance",IF(Setup!$B$4="","Set aging date",IF(D183&gt;=Setup!$B$4,"Current",IF(DATEDIF(D183,Setup!$B$4,"D")&lt;=30,"1–30 days",IF(DATEDIF(D183,Setup!$B$4,"D")&lt;=60,"31–60 days",IF(DATEDIF(D183,Setup!$B$4,"D")&lt;=90,"61–90 days","91+ days")))))))))))))</f>
        <v/>
      </c>
      <c r="I183" s="5"/>
      <c r="J183" s="15">
        <f>IF(OR(H183="Current",H183="1–30 days",H183="31–60 days",H183="61–90 days",H183="91+ days"),F183,0)</f>
        <v>0</v>
      </c>
      <c r="K183">
        <f>IF(J183&gt;0,IF(COUNTIFS($M$5:$M183,M183,$J$5:$J183,"&gt;0")=1,1,0),0)</f>
        <v>0</v>
      </c>
      <c r="L183" t="str">
        <f>IF(A183="","","k"&amp;SUBSTITUTE(SUBSTITUTE(SUBSTITUTE(SUBSTITUTE(SUBSTITUTE(SUBSTITUTE(A183,"~","{t}"),"*","{s}"),"?","{q}"),"&lt;","{lt}"),"&gt;","{gt}"),"=","{eq}"))</f>
        <v/>
      </c>
      <c r="M183" t="str">
        <f>IF(B183="","","k"&amp;SUBSTITUTE(SUBSTITUTE(SUBSTITUTE(SUBSTITUTE(SUBSTITUTE(SUBSTITUTE(B183,"~","{t}"),"*","{s}"),"?","{q}"),"&lt;","{lt}"),"&gt;","{gt}"),"=","{eq}"))</f>
        <v/>
      </c>
    </row>
    <row r="184" spans="1:13" x14ac:dyDescent="0.25">
      <c r="A184" s="5"/>
      <c r="B184" s="5"/>
      <c r="C184" s="8"/>
      <c r="D184" s="8"/>
      <c r="E184" s="12"/>
      <c r="F184" s="12"/>
      <c r="G184" s="13" t="str">
        <f>IF(OR(H184="Current",H184="1–30 days",H184="31–60 days",H184="61–90 days",H184="91+ days"),IF(D184&gt;=Setup!$B$4,0,DATEDIF(D184,Setup!$B$4,"D")),"")</f>
        <v/>
      </c>
      <c r="H184" s="14" t="str">
        <f>IF(AND(A184="",B184="",C184="",D184="",E184="",F184=""),"",IF(OR(A184="",B184="",C184="",D184="",E184="",F184=""),"Incomplete",IF(COUNTIF($L$5:$L$1004,L184)&gt;1,"Check invoice #",IF(OR(COUNT(E184)=0,COUNT(F184)=0),"Check amounts",IF(OR(E184&lt;0,F184&lt;0,F184&gt;E184),"Check amounts",IF(OR(COUNT(C184)=0,COUNT(D184)=0),"Check dates",IF(D184&lt;C184,"Check dates",IF(ROUND(F184,2)=0,"Paid / zero balance",IF(Setup!$B$4="","Set aging date",IF(D184&gt;=Setup!$B$4,"Current",IF(DATEDIF(D184,Setup!$B$4,"D")&lt;=30,"1–30 days",IF(DATEDIF(D184,Setup!$B$4,"D")&lt;=60,"31–60 days",IF(DATEDIF(D184,Setup!$B$4,"D")&lt;=90,"61–90 days","91+ days")))))))))))))</f>
        <v/>
      </c>
      <c r="I184" s="5"/>
      <c r="J184" s="15">
        <f>IF(OR(H184="Current",H184="1–30 days",H184="31–60 days",H184="61–90 days",H184="91+ days"),F184,0)</f>
        <v>0</v>
      </c>
      <c r="K184">
        <f>IF(J184&gt;0,IF(COUNTIFS($M$5:$M184,M184,$J$5:$J184,"&gt;0")=1,1,0),0)</f>
        <v>0</v>
      </c>
      <c r="L184" t="str">
        <f>IF(A184="","","k"&amp;SUBSTITUTE(SUBSTITUTE(SUBSTITUTE(SUBSTITUTE(SUBSTITUTE(SUBSTITUTE(A184,"~","{t}"),"*","{s}"),"?","{q}"),"&lt;","{lt}"),"&gt;","{gt}"),"=","{eq}"))</f>
        <v/>
      </c>
      <c r="M184" t="str">
        <f>IF(B184="","","k"&amp;SUBSTITUTE(SUBSTITUTE(SUBSTITUTE(SUBSTITUTE(SUBSTITUTE(SUBSTITUTE(B184,"~","{t}"),"*","{s}"),"?","{q}"),"&lt;","{lt}"),"&gt;","{gt}"),"=","{eq}"))</f>
        <v/>
      </c>
    </row>
    <row r="185" spans="1:13" x14ac:dyDescent="0.25">
      <c r="A185" s="5"/>
      <c r="B185" s="5"/>
      <c r="C185" s="8"/>
      <c r="D185" s="8"/>
      <c r="E185" s="12"/>
      <c r="F185" s="12"/>
      <c r="G185" s="13" t="str">
        <f>IF(OR(H185="Current",H185="1–30 days",H185="31–60 days",H185="61–90 days",H185="91+ days"),IF(D185&gt;=Setup!$B$4,0,DATEDIF(D185,Setup!$B$4,"D")),"")</f>
        <v/>
      </c>
      <c r="H185" s="14" t="str">
        <f>IF(AND(A185="",B185="",C185="",D185="",E185="",F185=""),"",IF(OR(A185="",B185="",C185="",D185="",E185="",F185=""),"Incomplete",IF(COUNTIF($L$5:$L$1004,L185)&gt;1,"Check invoice #",IF(OR(COUNT(E185)=0,COUNT(F185)=0),"Check amounts",IF(OR(E185&lt;0,F185&lt;0,F185&gt;E185),"Check amounts",IF(OR(COUNT(C185)=0,COUNT(D185)=0),"Check dates",IF(D185&lt;C185,"Check dates",IF(ROUND(F185,2)=0,"Paid / zero balance",IF(Setup!$B$4="","Set aging date",IF(D185&gt;=Setup!$B$4,"Current",IF(DATEDIF(D185,Setup!$B$4,"D")&lt;=30,"1–30 days",IF(DATEDIF(D185,Setup!$B$4,"D")&lt;=60,"31–60 days",IF(DATEDIF(D185,Setup!$B$4,"D")&lt;=90,"61–90 days","91+ days")))))))))))))</f>
        <v/>
      </c>
      <c r="I185" s="5"/>
      <c r="J185" s="15">
        <f>IF(OR(H185="Current",H185="1–30 days",H185="31–60 days",H185="61–90 days",H185="91+ days"),F185,0)</f>
        <v>0</v>
      </c>
      <c r="K185">
        <f>IF(J185&gt;0,IF(COUNTIFS($M$5:$M185,M185,$J$5:$J185,"&gt;0")=1,1,0),0)</f>
        <v>0</v>
      </c>
      <c r="L185" t="str">
        <f>IF(A185="","","k"&amp;SUBSTITUTE(SUBSTITUTE(SUBSTITUTE(SUBSTITUTE(SUBSTITUTE(SUBSTITUTE(A185,"~","{t}"),"*","{s}"),"?","{q}"),"&lt;","{lt}"),"&gt;","{gt}"),"=","{eq}"))</f>
        <v/>
      </c>
      <c r="M185" t="str">
        <f>IF(B185="","","k"&amp;SUBSTITUTE(SUBSTITUTE(SUBSTITUTE(SUBSTITUTE(SUBSTITUTE(SUBSTITUTE(B185,"~","{t}"),"*","{s}"),"?","{q}"),"&lt;","{lt}"),"&gt;","{gt}"),"=","{eq}"))</f>
        <v/>
      </c>
    </row>
    <row r="186" spans="1:13" x14ac:dyDescent="0.25">
      <c r="A186" s="5"/>
      <c r="B186" s="5"/>
      <c r="C186" s="8"/>
      <c r="D186" s="8"/>
      <c r="E186" s="12"/>
      <c r="F186" s="12"/>
      <c r="G186" s="13" t="str">
        <f>IF(OR(H186="Current",H186="1–30 days",H186="31–60 days",H186="61–90 days",H186="91+ days"),IF(D186&gt;=Setup!$B$4,0,DATEDIF(D186,Setup!$B$4,"D")),"")</f>
        <v/>
      </c>
      <c r="H186" s="14" t="str">
        <f>IF(AND(A186="",B186="",C186="",D186="",E186="",F186=""),"",IF(OR(A186="",B186="",C186="",D186="",E186="",F186=""),"Incomplete",IF(COUNTIF($L$5:$L$1004,L186)&gt;1,"Check invoice #",IF(OR(COUNT(E186)=0,COUNT(F186)=0),"Check amounts",IF(OR(E186&lt;0,F186&lt;0,F186&gt;E186),"Check amounts",IF(OR(COUNT(C186)=0,COUNT(D186)=0),"Check dates",IF(D186&lt;C186,"Check dates",IF(ROUND(F186,2)=0,"Paid / zero balance",IF(Setup!$B$4="","Set aging date",IF(D186&gt;=Setup!$B$4,"Current",IF(DATEDIF(D186,Setup!$B$4,"D")&lt;=30,"1–30 days",IF(DATEDIF(D186,Setup!$B$4,"D")&lt;=60,"31–60 days",IF(DATEDIF(D186,Setup!$B$4,"D")&lt;=90,"61–90 days","91+ days")))))))))))))</f>
        <v/>
      </c>
      <c r="I186" s="5"/>
      <c r="J186" s="15">
        <f>IF(OR(H186="Current",H186="1–30 days",H186="31–60 days",H186="61–90 days",H186="91+ days"),F186,0)</f>
        <v>0</v>
      </c>
      <c r="K186">
        <f>IF(J186&gt;0,IF(COUNTIFS($M$5:$M186,M186,$J$5:$J186,"&gt;0")=1,1,0),0)</f>
        <v>0</v>
      </c>
      <c r="L186" t="str">
        <f>IF(A186="","","k"&amp;SUBSTITUTE(SUBSTITUTE(SUBSTITUTE(SUBSTITUTE(SUBSTITUTE(SUBSTITUTE(A186,"~","{t}"),"*","{s}"),"?","{q}"),"&lt;","{lt}"),"&gt;","{gt}"),"=","{eq}"))</f>
        <v/>
      </c>
      <c r="M186" t="str">
        <f>IF(B186="","","k"&amp;SUBSTITUTE(SUBSTITUTE(SUBSTITUTE(SUBSTITUTE(SUBSTITUTE(SUBSTITUTE(B186,"~","{t}"),"*","{s}"),"?","{q}"),"&lt;","{lt}"),"&gt;","{gt}"),"=","{eq}"))</f>
        <v/>
      </c>
    </row>
    <row r="187" spans="1:13" x14ac:dyDescent="0.25">
      <c r="A187" s="5"/>
      <c r="B187" s="5"/>
      <c r="C187" s="8"/>
      <c r="D187" s="8"/>
      <c r="E187" s="12"/>
      <c r="F187" s="12"/>
      <c r="G187" s="13" t="str">
        <f>IF(OR(H187="Current",H187="1–30 days",H187="31–60 days",H187="61–90 days",H187="91+ days"),IF(D187&gt;=Setup!$B$4,0,DATEDIF(D187,Setup!$B$4,"D")),"")</f>
        <v/>
      </c>
      <c r="H187" s="14" t="str">
        <f>IF(AND(A187="",B187="",C187="",D187="",E187="",F187=""),"",IF(OR(A187="",B187="",C187="",D187="",E187="",F187=""),"Incomplete",IF(COUNTIF($L$5:$L$1004,L187)&gt;1,"Check invoice #",IF(OR(COUNT(E187)=0,COUNT(F187)=0),"Check amounts",IF(OR(E187&lt;0,F187&lt;0,F187&gt;E187),"Check amounts",IF(OR(COUNT(C187)=0,COUNT(D187)=0),"Check dates",IF(D187&lt;C187,"Check dates",IF(ROUND(F187,2)=0,"Paid / zero balance",IF(Setup!$B$4="","Set aging date",IF(D187&gt;=Setup!$B$4,"Current",IF(DATEDIF(D187,Setup!$B$4,"D")&lt;=30,"1–30 days",IF(DATEDIF(D187,Setup!$B$4,"D")&lt;=60,"31–60 days",IF(DATEDIF(D187,Setup!$B$4,"D")&lt;=90,"61–90 days","91+ days")))))))))))))</f>
        <v/>
      </c>
      <c r="I187" s="5"/>
      <c r="J187" s="15">
        <f>IF(OR(H187="Current",H187="1–30 days",H187="31–60 days",H187="61–90 days",H187="91+ days"),F187,0)</f>
        <v>0</v>
      </c>
      <c r="K187">
        <f>IF(J187&gt;0,IF(COUNTIFS($M$5:$M187,M187,$J$5:$J187,"&gt;0")=1,1,0),0)</f>
        <v>0</v>
      </c>
      <c r="L187" t="str">
        <f>IF(A187="","","k"&amp;SUBSTITUTE(SUBSTITUTE(SUBSTITUTE(SUBSTITUTE(SUBSTITUTE(SUBSTITUTE(A187,"~","{t}"),"*","{s}"),"?","{q}"),"&lt;","{lt}"),"&gt;","{gt}"),"=","{eq}"))</f>
        <v/>
      </c>
      <c r="M187" t="str">
        <f>IF(B187="","","k"&amp;SUBSTITUTE(SUBSTITUTE(SUBSTITUTE(SUBSTITUTE(SUBSTITUTE(SUBSTITUTE(B187,"~","{t}"),"*","{s}"),"?","{q}"),"&lt;","{lt}"),"&gt;","{gt}"),"=","{eq}"))</f>
        <v/>
      </c>
    </row>
    <row r="188" spans="1:13" x14ac:dyDescent="0.25">
      <c r="A188" s="5"/>
      <c r="B188" s="5"/>
      <c r="C188" s="8"/>
      <c r="D188" s="8"/>
      <c r="E188" s="12"/>
      <c r="F188" s="12"/>
      <c r="G188" s="13" t="str">
        <f>IF(OR(H188="Current",H188="1–30 days",H188="31–60 days",H188="61–90 days",H188="91+ days"),IF(D188&gt;=Setup!$B$4,0,DATEDIF(D188,Setup!$B$4,"D")),"")</f>
        <v/>
      </c>
      <c r="H188" s="14" t="str">
        <f>IF(AND(A188="",B188="",C188="",D188="",E188="",F188=""),"",IF(OR(A188="",B188="",C188="",D188="",E188="",F188=""),"Incomplete",IF(COUNTIF($L$5:$L$1004,L188)&gt;1,"Check invoice #",IF(OR(COUNT(E188)=0,COUNT(F188)=0),"Check amounts",IF(OR(E188&lt;0,F188&lt;0,F188&gt;E188),"Check amounts",IF(OR(COUNT(C188)=0,COUNT(D188)=0),"Check dates",IF(D188&lt;C188,"Check dates",IF(ROUND(F188,2)=0,"Paid / zero balance",IF(Setup!$B$4="","Set aging date",IF(D188&gt;=Setup!$B$4,"Current",IF(DATEDIF(D188,Setup!$B$4,"D")&lt;=30,"1–30 days",IF(DATEDIF(D188,Setup!$B$4,"D")&lt;=60,"31–60 days",IF(DATEDIF(D188,Setup!$B$4,"D")&lt;=90,"61–90 days","91+ days")))))))))))))</f>
        <v/>
      </c>
      <c r="I188" s="5"/>
      <c r="J188" s="15">
        <f>IF(OR(H188="Current",H188="1–30 days",H188="31–60 days",H188="61–90 days",H188="91+ days"),F188,0)</f>
        <v>0</v>
      </c>
      <c r="K188">
        <f>IF(J188&gt;0,IF(COUNTIFS($M$5:$M188,M188,$J$5:$J188,"&gt;0")=1,1,0),0)</f>
        <v>0</v>
      </c>
      <c r="L188" t="str">
        <f>IF(A188="","","k"&amp;SUBSTITUTE(SUBSTITUTE(SUBSTITUTE(SUBSTITUTE(SUBSTITUTE(SUBSTITUTE(A188,"~","{t}"),"*","{s}"),"?","{q}"),"&lt;","{lt}"),"&gt;","{gt}"),"=","{eq}"))</f>
        <v/>
      </c>
      <c r="M188" t="str">
        <f>IF(B188="","","k"&amp;SUBSTITUTE(SUBSTITUTE(SUBSTITUTE(SUBSTITUTE(SUBSTITUTE(SUBSTITUTE(B188,"~","{t}"),"*","{s}"),"?","{q}"),"&lt;","{lt}"),"&gt;","{gt}"),"=","{eq}"))</f>
        <v/>
      </c>
    </row>
    <row r="189" spans="1:13" x14ac:dyDescent="0.25">
      <c r="A189" s="5"/>
      <c r="B189" s="5"/>
      <c r="C189" s="8"/>
      <c r="D189" s="8"/>
      <c r="E189" s="12"/>
      <c r="F189" s="12"/>
      <c r="G189" s="13" t="str">
        <f>IF(OR(H189="Current",H189="1–30 days",H189="31–60 days",H189="61–90 days",H189="91+ days"),IF(D189&gt;=Setup!$B$4,0,DATEDIF(D189,Setup!$B$4,"D")),"")</f>
        <v/>
      </c>
      <c r="H189" s="14" t="str">
        <f>IF(AND(A189="",B189="",C189="",D189="",E189="",F189=""),"",IF(OR(A189="",B189="",C189="",D189="",E189="",F189=""),"Incomplete",IF(COUNTIF($L$5:$L$1004,L189)&gt;1,"Check invoice #",IF(OR(COUNT(E189)=0,COUNT(F189)=0),"Check amounts",IF(OR(E189&lt;0,F189&lt;0,F189&gt;E189),"Check amounts",IF(OR(COUNT(C189)=0,COUNT(D189)=0),"Check dates",IF(D189&lt;C189,"Check dates",IF(ROUND(F189,2)=0,"Paid / zero balance",IF(Setup!$B$4="","Set aging date",IF(D189&gt;=Setup!$B$4,"Current",IF(DATEDIF(D189,Setup!$B$4,"D")&lt;=30,"1–30 days",IF(DATEDIF(D189,Setup!$B$4,"D")&lt;=60,"31–60 days",IF(DATEDIF(D189,Setup!$B$4,"D")&lt;=90,"61–90 days","91+ days")))))))))))))</f>
        <v/>
      </c>
      <c r="I189" s="5"/>
      <c r="J189" s="15">
        <f>IF(OR(H189="Current",H189="1–30 days",H189="31–60 days",H189="61–90 days",H189="91+ days"),F189,0)</f>
        <v>0</v>
      </c>
      <c r="K189">
        <f>IF(J189&gt;0,IF(COUNTIFS($M$5:$M189,M189,$J$5:$J189,"&gt;0")=1,1,0),0)</f>
        <v>0</v>
      </c>
      <c r="L189" t="str">
        <f>IF(A189="","","k"&amp;SUBSTITUTE(SUBSTITUTE(SUBSTITUTE(SUBSTITUTE(SUBSTITUTE(SUBSTITUTE(A189,"~","{t}"),"*","{s}"),"?","{q}"),"&lt;","{lt}"),"&gt;","{gt}"),"=","{eq}"))</f>
        <v/>
      </c>
      <c r="M189" t="str">
        <f>IF(B189="","","k"&amp;SUBSTITUTE(SUBSTITUTE(SUBSTITUTE(SUBSTITUTE(SUBSTITUTE(SUBSTITUTE(B189,"~","{t}"),"*","{s}"),"?","{q}"),"&lt;","{lt}"),"&gt;","{gt}"),"=","{eq}"))</f>
        <v/>
      </c>
    </row>
    <row r="190" spans="1:13" x14ac:dyDescent="0.25">
      <c r="A190" s="5"/>
      <c r="B190" s="5"/>
      <c r="C190" s="8"/>
      <c r="D190" s="8"/>
      <c r="E190" s="12"/>
      <c r="F190" s="12"/>
      <c r="G190" s="13" t="str">
        <f>IF(OR(H190="Current",H190="1–30 days",H190="31–60 days",H190="61–90 days",H190="91+ days"),IF(D190&gt;=Setup!$B$4,0,DATEDIF(D190,Setup!$B$4,"D")),"")</f>
        <v/>
      </c>
      <c r="H190" s="14" t="str">
        <f>IF(AND(A190="",B190="",C190="",D190="",E190="",F190=""),"",IF(OR(A190="",B190="",C190="",D190="",E190="",F190=""),"Incomplete",IF(COUNTIF($L$5:$L$1004,L190)&gt;1,"Check invoice #",IF(OR(COUNT(E190)=0,COUNT(F190)=0),"Check amounts",IF(OR(E190&lt;0,F190&lt;0,F190&gt;E190),"Check amounts",IF(OR(COUNT(C190)=0,COUNT(D190)=0),"Check dates",IF(D190&lt;C190,"Check dates",IF(ROUND(F190,2)=0,"Paid / zero balance",IF(Setup!$B$4="","Set aging date",IF(D190&gt;=Setup!$B$4,"Current",IF(DATEDIF(D190,Setup!$B$4,"D")&lt;=30,"1–30 days",IF(DATEDIF(D190,Setup!$B$4,"D")&lt;=60,"31–60 days",IF(DATEDIF(D190,Setup!$B$4,"D")&lt;=90,"61–90 days","91+ days")))))))))))))</f>
        <v/>
      </c>
      <c r="I190" s="5"/>
      <c r="J190" s="15">
        <f>IF(OR(H190="Current",H190="1–30 days",H190="31–60 days",H190="61–90 days",H190="91+ days"),F190,0)</f>
        <v>0</v>
      </c>
      <c r="K190">
        <f>IF(J190&gt;0,IF(COUNTIFS($M$5:$M190,M190,$J$5:$J190,"&gt;0")=1,1,0),0)</f>
        <v>0</v>
      </c>
      <c r="L190" t="str">
        <f>IF(A190="","","k"&amp;SUBSTITUTE(SUBSTITUTE(SUBSTITUTE(SUBSTITUTE(SUBSTITUTE(SUBSTITUTE(A190,"~","{t}"),"*","{s}"),"?","{q}"),"&lt;","{lt}"),"&gt;","{gt}"),"=","{eq}"))</f>
        <v/>
      </c>
      <c r="M190" t="str">
        <f>IF(B190="","","k"&amp;SUBSTITUTE(SUBSTITUTE(SUBSTITUTE(SUBSTITUTE(SUBSTITUTE(SUBSTITUTE(B190,"~","{t}"),"*","{s}"),"?","{q}"),"&lt;","{lt}"),"&gt;","{gt}"),"=","{eq}"))</f>
        <v/>
      </c>
    </row>
    <row r="191" spans="1:13" x14ac:dyDescent="0.25">
      <c r="A191" s="5"/>
      <c r="B191" s="5"/>
      <c r="C191" s="8"/>
      <c r="D191" s="8"/>
      <c r="E191" s="12"/>
      <c r="F191" s="12"/>
      <c r="G191" s="13" t="str">
        <f>IF(OR(H191="Current",H191="1–30 days",H191="31–60 days",H191="61–90 days",H191="91+ days"),IF(D191&gt;=Setup!$B$4,0,DATEDIF(D191,Setup!$B$4,"D")),"")</f>
        <v/>
      </c>
      <c r="H191" s="14" t="str">
        <f>IF(AND(A191="",B191="",C191="",D191="",E191="",F191=""),"",IF(OR(A191="",B191="",C191="",D191="",E191="",F191=""),"Incomplete",IF(COUNTIF($L$5:$L$1004,L191)&gt;1,"Check invoice #",IF(OR(COUNT(E191)=0,COUNT(F191)=0),"Check amounts",IF(OR(E191&lt;0,F191&lt;0,F191&gt;E191),"Check amounts",IF(OR(COUNT(C191)=0,COUNT(D191)=0),"Check dates",IF(D191&lt;C191,"Check dates",IF(ROUND(F191,2)=0,"Paid / zero balance",IF(Setup!$B$4="","Set aging date",IF(D191&gt;=Setup!$B$4,"Current",IF(DATEDIF(D191,Setup!$B$4,"D")&lt;=30,"1–30 days",IF(DATEDIF(D191,Setup!$B$4,"D")&lt;=60,"31–60 days",IF(DATEDIF(D191,Setup!$B$4,"D")&lt;=90,"61–90 days","91+ days")))))))))))))</f>
        <v/>
      </c>
      <c r="I191" s="5"/>
      <c r="J191" s="15">
        <f>IF(OR(H191="Current",H191="1–30 days",H191="31–60 days",H191="61–90 days",H191="91+ days"),F191,0)</f>
        <v>0</v>
      </c>
      <c r="K191">
        <f>IF(J191&gt;0,IF(COUNTIFS($M$5:$M191,M191,$J$5:$J191,"&gt;0")=1,1,0),0)</f>
        <v>0</v>
      </c>
      <c r="L191" t="str">
        <f>IF(A191="","","k"&amp;SUBSTITUTE(SUBSTITUTE(SUBSTITUTE(SUBSTITUTE(SUBSTITUTE(SUBSTITUTE(A191,"~","{t}"),"*","{s}"),"?","{q}"),"&lt;","{lt}"),"&gt;","{gt}"),"=","{eq}"))</f>
        <v/>
      </c>
      <c r="M191" t="str">
        <f>IF(B191="","","k"&amp;SUBSTITUTE(SUBSTITUTE(SUBSTITUTE(SUBSTITUTE(SUBSTITUTE(SUBSTITUTE(B191,"~","{t}"),"*","{s}"),"?","{q}"),"&lt;","{lt}"),"&gt;","{gt}"),"=","{eq}"))</f>
        <v/>
      </c>
    </row>
    <row r="192" spans="1:13" x14ac:dyDescent="0.25">
      <c r="A192" s="5"/>
      <c r="B192" s="5"/>
      <c r="C192" s="8"/>
      <c r="D192" s="8"/>
      <c r="E192" s="12"/>
      <c r="F192" s="12"/>
      <c r="G192" s="13" t="str">
        <f>IF(OR(H192="Current",H192="1–30 days",H192="31–60 days",H192="61–90 days",H192="91+ days"),IF(D192&gt;=Setup!$B$4,0,DATEDIF(D192,Setup!$B$4,"D")),"")</f>
        <v/>
      </c>
      <c r="H192" s="14" t="str">
        <f>IF(AND(A192="",B192="",C192="",D192="",E192="",F192=""),"",IF(OR(A192="",B192="",C192="",D192="",E192="",F192=""),"Incomplete",IF(COUNTIF($L$5:$L$1004,L192)&gt;1,"Check invoice #",IF(OR(COUNT(E192)=0,COUNT(F192)=0),"Check amounts",IF(OR(E192&lt;0,F192&lt;0,F192&gt;E192),"Check amounts",IF(OR(COUNT(C192)=0,COUNT(D192)=0),"Check dates",IF(D192&lt;C192,"Check dates",IF(ROUND(F192,2)=0,"Paid / zero balance",IF(Setup!$B$4="","Set aging date",IF(D192&gt;=Setup!$B$4,"Current",IF(DATEDIF(D192,Setup!$B$4,"D")&lt;=30,"1–30 days",IF(DATEDIF(D192,Setup!$B$4,"D")&lt;=60,"31–60 days",IF(DATEDIF(D192,Setup!$B$4,"D")&lt;=90,"61–90 days","91+ days")))))))))))))</f>
        <v/>
      </c>
      <c r="I192" s="5"/>
      <c r="J192" s="15">
        <f>IF(OR(H192="Current",H192="1–30 days",H192="31–60 days",H192="61–90 days",H192="91+ days"),F192,0)</f>
        <v>0</v>
      </c>
      <c r="K192">
        <f>IF(J192&gt;0,IF(COUNTIFS($M$5:$M192,M192,$J$5:$J192,"&gt;0")=1,1,0),0)</f>
        <v>0</v>
      </c>
      <c r="L192" t="str">
        <f>IF(A192="","","k"&amp;SUBSTITUTE(SUBSTITUTE(SUBSTITUTE(SUBSTITUTE(SUBSTITUTE(SUBSTITUTE(A192,"~","{t}"),"*","{s}"),"?","{q}"),"&lt;","{lt}"),"&gt;","{gt}"),"=","{eq}"))</f>
        <v/>
      </c>
      <c r="M192" t="str">
        <f>IF(B192="","","k"&amp;SUBSTITUTE(SUBSTITUTE(SUBSTITUTE(SUBSTITUTE(SUBSTITUTE(SUBSTITUTE(B192,"~","{t}"),"*","{s}"),"?","{q}"),"&lt;","{lt}"),"&gt;","{gt}"),"=","{eq}"))</f>
        <v/>
      </c>
    </row>
    <row r="193" spans="1:13" x14ac:dyDescent="0.25">
      <c r="A193" s="5"/>
      <c r="B193" s="5"/>
      <c r="C193" s="8"/>
      <c r="D193" s="8"/>
      <c r="E193" s="12"/>
      <c r="F193" s="12"/>
      <c r="G193" s="13" t="str">
        <f>IF(OR(H193="Current",H193="1–30 days",H193="31–60 days",H193="61–90 days",H193="91+ days"),IF(D193&gt;=Setup!$B$4,0,DATEDIF(D193,Setup!$B$4,"D")),"")</f>
        <v/>
      </c>
      <c r="H193" s="14" t="str">
        <f>IF(AND(A193="",B193="",C193="",D193="",E193="",F193=""),"",IF(OR(A193="",B193="",C193="",D193="",E193="",F193=""),"Incomplete",IF(COUNTIF($L$5:$L$1004,L193)&gt;1,"Check invoice #",IF(OR(COUNT(E193)=0,COUNT(F193)=0),"Check amounts",IF(OR(E193&lt;0,F193&lt;0,F193&gt;E193),"Check amounts",IF(OR(COUNT(C193)=0,COUNT(D193)=0),"Check dates",IF(D193&lt;C193,"Check dates",IF(ROUND(F193,2)=0,"Paid / zero balance",IF(Setup!$B$4="","Set aging date",IF(D193&gt;=Setup!$B$4,"Current",IF(DATEDIF(D193,Setup!$B$4,"D")&lt;=30,"1–30 days",IF(DATEDIF(D193,Setup!$B$4,"D")&lt;=60,"31–60 days",IF(DATEDIF(D193,Setup!$B$4,"D")&lt;=90,"61–90 days","91+ days")))))))))))))</f>
        <v/>
      </c>
      <c r="I193" s="5"/>
      <c r="J193" s="15">
        <f>IF(OR(H193="Current",H193="1–30 days",H193="31–60 days",H193="61–90 days",H193="91+ days"),F193,0)</f>
        <v>0</v>
      </c>
      <c r="K193">
        <f>IF(J193&gt;0,IF(COUNTIFS($M$5:$M193,M193,$J$5:$J193,"&gt;0")=1,1,0),0)</f>
        <v>0</v>
      </c>
      <c r="L193" t="str">
        <f>IF(A193="","","k"&amp;SUBSTITUTE(SUBSTITUTE(SUBSTITUTE(SUBSTITUTE(SUBSTITUTE(SUBSTITUTE(A193,"~","{t}"),"*","{s}"),"?","{q}"),"&lt;","{lt}"),"&gt;","{gt}"),"=","{eq}"))</f>
        <v/>
      </c>
      <c r="M193" t="str">
        <f>IF(B193="","","k"&amp;SUBSTITUTE(SUBSTITUTE(SUBSTITUTE(SUBSTITUTE(SUBSTITUTE(SUBSTITUTE(B193,"~","{t}"),"*","{s}"),"?","{q}"),"&lt;","{lt}"),"&gt;","{gt}"),"=","{eq}"))</f>
        <v/>
      </c>
    </row>
    <row r="194" spans="1:13" x14ac:dyDescent="0.25">
      <c r="A194" s="5"/>
      <c r="B194" s="5"/>
      <c r="C194" s="8"/>
      <c r="D194" s="8"/>
      <c r="E194" s="12"/>
      <c r="F194" s="12"/>
      <c r="G194" s="13" t="str">
        <f>IF(OR(H194="Current",H194="1–30 days",H194="31–60 days",H194="61–90 days",H194="91+ days"),IF(D194&gt;=Setup!$B$4,0,DATEDIF(D194,Setup!$B$4,"D")),"")</f>
        <v/>
      </c>
      <c r="H194" s="14" t="str">
        <f>IF(AND(A194="",B194="",C194="",D194="",E194="",F194=""),"",IF(OR(A194="",B194="",C194="",D194="",E194="",F194=""),"Incomplete",IF(COUNTIF($L$5:$L$1004,L194)&gt;1,"Check invoice #",IF(OR(COUNT(E194)=0,COUNT(F194)=0),"Check amounts",IF(OR(E194&lt;0,F194&lt;0,F194&gt;E194),"Check amounts",IF(OR(COUNT(C194)=0,COUNT(D194)=0),"Check dates",IF(D194&lt;C194,"Check dates",IF(ROUND(F194,2)=0,"Paid / zero balance",IF(Setup!$B$4="","Set aging date",IF(D194&gt;=Setup!$B$4,"Current",IF(DATEDIF(D194,Setup!$B$4,"D")&lt;=30,"1–30 days",IF(DATEDIF(D194,Setup!$B$4,"D")&lt;=60,"31–60 days",IF(DATEDIF(D194,Setup!$B$4,"D")&lt;=90,"61–90 days","91+ days")))))))))))))</f>
        <v/>
      </c>
      <c r="I194" s="5"/>
      <c r="J194" s="15">
        <f>IF(OR(H194="Current",H194="1–30 days",H194="31–60 days",H194="61–90 days",H194="91+ days"),F194,0)</f>
        <v>0</v>
      </c>
      <c r="K194">
        <f>IF(J194&gt;0,IF(COUNTIFS($M$5:$M194,M194,$J$5:$J194,"&gt;0")=1,1,0),0)</f>
        <v>0</v>
      </c>
      <c r="L194" t="str">
        <f>IF(A194="","","k"&amp;SUBSTITUTE(SUBSTITUTE(SUBSTITUTE(SUBSTITUTE(SUBSTITUTE(SUBSTITUTE(A194,"~","{t}"),"*","{s}"),"?","{q}"),"&lt;","{lt}"),"&gt;","{gt}"),"=","{eq}"))</f>
        <v/>
      </c>
      <c r="M194" t="str">
        <f>IF(B194="","","k"&amp;SUBSTITUTE(SUBSTITUTE(SUBSTITUTE(SUBSTITUTE(SUBSTITUTE(SUBSTITUTE(B194,"~","{t}"),"*","{s}"),"?","{q}"),"&lt;","{lt}"),"&gt;","{gt}"),"=","{eq}"))</f>
        <v/>
      </c>
    </row>
    <row r="195" spans="1:13" x14ac:dyDescent="0.25">
      <c r="A195" s="5"/>
      <c r="B195" s="5"/>
      <c r="C195" s="8"/>
      <c r="D195" s="8"/>
      <c r="E195" s="12"/>
      <c r="F195" s="12"/>
      <c r="G195" s="13" t="str">
        <f>IF(OR(H195="Current",H195="1–30 days",H195="31–60 days",H195="61–90 days",H195="91+ days"),IF(D195&gt;=Setup!$B$4,0,DATEDIF(D195,Setup!$B$4,"D")),"")</f>
        <v/>
      </c>
      <c r="H195" s="14" t="str">
        <f>IF(AND(A195="",B195="",C195="",D195="",E195="",F195=""),"",IF(OR(A195="",B195="",C195="",D195="",E195="",F195=""),"Incomplete",IF(COUNTIF($L$5:$L$1004,L195)&gt;1,"Check invoice #",IF(OR(COUNT(E195)=0,COUNT(F195)=0),"Check amounts",IF(OR(E195&lt;0,F195&lt;0,F195&gt;E195),"Check amounts",IF(OR(COUNT(C195)=0,COUNT(D195)=0),"Check dates",IF(D195&lt;C195,"Check dates",IF(ROUND(F195,2)=0,"Paid / zero balance",IF(Setup!$B$4="","Set aging date",IF(D195&gt;=Setup!$B$4,"Current",IF(DATEDIF(D195,Setup!$B$4,"D")&lt;=30,"1–30 days",IF(DATEDIF(D195,Setup!$B$4,"D")&lt;=60,"31–60 days",IF(DATEDIF(D195,Setup!$B$4,"D")&lt;=90,"61–90 days","91+ days")))))))))))))</f>
        <v/>
      </c>
      <c r="I195" s="5"/>
      <c r="J195" s="15">
        <f>IF(OR(H195="Current",H195="1–30 days",H195="31–60 days",H195="61–90 days",H195="91+ days"),F195,0)</f>
        <v>0</v>
      </c>
      <c r="K195">
        <f>IF(J195&gt;0,IF(COUNTIFS($M$5:$M195,M195,$J$5:$J195,"&gt;0")=1,1,0),0)</f>
        <v>0</v>
      </c>
      <c r="L195" t="str">
        <f>IF(A195="","","k"&amp;SUBSTITUTE(SUBSTITUTE(SUBSTITUTE(SUBSTITUTE(SUBSTITUTE(SUBSTITUTE(A195,"~","{t}"),"*","{s}"),"?","{q}"),"&lt;","{lt}"),"&gt;","{gt}"),"=","{eq}"))</f>
        <v/>
      </c>
      <c r="M195" t="str">
        <f>IF(B195="","","k"&amp;SUBSTITUTE(SUBSTITUTE(SUBSTITUTE(SUBSTITUTE(SUBSTITUTE(SUBSTITUTE(B195,"~","{t}"),"*","{s}"),"?","{q}"),"&lt;","{lt}"),"&gt;","{gt}"),"=","{eq}"))</f>
        <v/>
      </c>
    </row>
    <row r="196" spans="1:13" x14ac:dyDescent="0.25">
      <c r="A196" s="5"/>
      <c r="B196" s="5"/>
      <c r="C196" s="8"/>
      <c r="D196" s="8"/>
      <c r="E196" s="12"/>
      <c r="F196" s="12"/>
      <c r="G196" s="13" t="str">
        <f>IF(OR(H196="Current",H196="1–30 days",H196="31–60 days",H196="61–90 days",H196="91+ days"),IF(D196&gt;=Setup!$B$4,0,DATEDIF(D196,Setup!$B$4,"D")),"")</f>
        <v/>
      </c>
      <c r="H196" s="14" t="str">
        <f>IF(AND(A196="",B196="",C196="",D196="",E196="",F196=""),"",IF(OR(A196="",B196="",C196="",D196="",E196="",F196=""),"Incomplete",IF(COUNTIF($L$5:$L$1004,L196)&gt;1,"Check invoice #",IF(OR(COUNT(E196)=0,COUNT(F196)=0),"Check amounts",IF(OR(E196&lt;0,F196&lt;0,F196&gt;E196),"Check amounts",IF(OR(COUNT(C196)=0,COUNT(D196)=0),"Check dates",IF(D196&lt;C196,"Check dates",IF(ROUND(F196,2)=0,"Paid / zero balance",IF(Setup!$B$4="","Set aging date",IF(D196&gt;=Setup!$B$4,"Current",IF(DATEDIF(D196,Setup!$B$4,"D")&lt;=30,"1–30 days",IF(DATEDIF(D196,Setup!$B$4,"D")&lt;=60,"31–60 days",IF(DATEDIF(D196,Setup!$B$4,"D")&lt;=90,"61–90 days","91+ days")))))))))))))</f>
        <v/>
      </c>
      <c r="I196" s="5"/>
      <c r="J196" s="15">
        <f>IF(OR(H196="Current",H196="1–30 days",H196="31–60 days",H196="61–90 days",H196="91+ days"),F196,0)</f>
        <v>0</v>
      </c>
      <c r="K196">
        <f>IF(J196&gt;0,IF(COUNTIFS($M$5:$M196,M196,$J$5:$J196,"&gt;0")=1,1,0),0)</f>
        <v>0</v>
      </c>
      <c r="L196" t="str">
        <f>IF(A196="","","k"&amp;SUBSTITUTE(SUBSTITUTE(SUBSTITUTE(SUBSTITUTE(SUBSTITUTE(SUBSTITUTE(A196,"~","{t}"),"*","{s}"),"?","{q}"),"&lt;","{lt}"),"&gt;","{gt}"),"=","{eq}"))</f>
        <v/>
      </c>
      <c r="M196" t="str">
        <f>IF(B196="","","k"&amp;SUBSTITUTE(SUBSTITUTE(SUBSTITUTE(SUBSTITUTE(SUBSTITUTE(SUBSTITUTE(B196,"~","{t}"),"*","{s}"),"?","{q}"),"&lt;","{lt}"),"&gt;","{gt}"),"=","{eq}"))</f>
        <v/>
      </c>
    </row>
    <row r="197" spans="1:13" x14ac:dyDescent="0.25">
      <c r="A197" s="5"/>
      <c r="B197" s="5"/>
      <c r="C197" s="8"/>
      <c r="D197" s="8"/>
      <c r="E197" s="12"/>
      <c r="F197" s="12"/>
      <c r="G197" s="13" t="str">
        <f>IF(OR(H197="Current",H197="1–30 days",H197="31–60 days",H197="61–90 days",H197="91+ days"),IF(D197&gt;=Setup!$B$4,0,DATEDIF(D197,Setup!$B$4,"D")),"")</f>
        <v/>
      </c>
      <c r="H197" s="14" t="str">
        <f>IF(AND(A197="",B197="",C197="",D197="",E197="",F197=""),"",IF(OR(A197="",B197="",C197="",D197="",E197="",F197=""),"Incomplete",IF(COUNTIF($L$5:$L$1004,L197)&gt;1,"Check invoice #",IF(OR(COUNT(E197)=0,COUNT(F197)=0),"Check amounts",IF(OR(E197&lt;0,F197&lt;0,F197&gt;E197),"Check amounts",IF(OR(COUNT(C197)=0,COUNT(D197)=0),"Check dates",IF(D197&lt;C197,"Check dates",IF(ROUND(F197,2)=0,"Paid / zero balance",IF(Setup!$B$4="","Set aging date",IF(D197&gt;=Setup!$B$4,"Current",IF(DATEDIF(D197,Setup!$B$4,"D")&lt;=30,"1–30 days",IF(DATEDIF(D197,Setup!$B$4,"D")&lt;=60,"31–60 days",IF(DATEDIF(D197,Setup!$B$4,"D")&lt;=90,"61–90 days","91+ days")))))))))))))</f>
        <v/>
      </c>
      <c r="I197" s="5"/>
      <c r="J197" s="15">
        <f>IF(OR(H197="Current",H197="1–30 days",H197="31–60 days",H197="61–90 days",H197="91+ days"),F197,0)</f>
        <v>0</v>
      </c>
      <c r="K197">
        <f>IF(J197&gt;0,IF(COUNTIFS($M$5:$M197,M197,$J$5:$J197,"&gt;0")=1,1,0),0)</f>
        <v>0</v>
      </c>
      <c r="L197" t="str">
        <f>IF(A197="","","k"&amp;SUBSTITUTE(SUBSTITUTE(SUBSTITUTE(SUBSTITUTE(SUBSTITUTE(SUBSTITUTE(A197,"~","{t}"),"*","{s}"),"?","{q}"),"&lt;","{lt}"),"&gt;","{gt}"),"=","{eq}"))</f>
        <v/>
      </c>
      <c r="M197" t="str">
        <f>IF(B197="","","k"&amp;SUBSTITUTE(SUBSTITUTE(SUBSTITUTE(SUBSTITUTE(SUBSTITUTE(SUBSTITUTE(B197,"~","{t}"),"*","{s}"),"?","{q}"),"&lt;","{lt}"),"&gt;","{gt}"),"=","{eq}"))</f>
        <v/>
      </c>
    </row>
    <row r="198" spans="1:13" x14ac:dyDescent="0.25">
      <c r="A198" s="5"/>
      <c r="B198" s="5"/>
      <c r="C198" s="8"/>
      <c r="D198" s="8"/>
      <c r="E198" s="12"/>
      <c r="F198" s="12"/>
      <c r="G198" s="13" t="str">
        <f>IF(OR(H198="Current",H198="1–30 days",H198="31–60 days",H198="61–90 days",H198="91+ days"),IF(D198&gt;=Setup!$B$4,0,DATEDIF(D198,Setup!$B$4,"D")),"")</f>
        <v/>
      </c>
      <c r="H198" s="14" t="str">
        <f>IF(AND(A198="",B198="",C198="",D198="",E198="",F198=""),"",IF(OR(A198="",B198="",C198="",D198="",E198="",F198=""),"Incomplete",IF(COUNTIF($L$5:$L$1004,L198)&gt;1,"Check invoice #",IF(OR(COUNT(E198)=0,COUNT(F198)=0),"Check amounts",IF(OR(E198&lt;0,F198&lt;0,F198&gt;E198),"Check amounts",IF(OR(COUNT(C198)=0,COUNT(D198)=0),"Check dates",IF(D198&lt;C198,"Check dates",IF(ROUND(F198,2)=0,"Paid / zero balance",IF(Setup!$B$4="","Set aging date",IF(D198&gt;=Setup!$B$4,"Current",IF(DATEDIF(D198,Setup!$B$4,"D")&lt;=30,"1–30 days",IF(DATEDIF(D198,Setup!$B$4,"D")&lt;=60,"31–60 days",IF(DATEDIF(D198,Setup!$B$4,"D")&lt;=90,"61–90 days","91+ days")))))))))))))</f>
        <v/>
      </c>
      <c r="I198" s="5"/>
      <c r="J198" s="15">
        <f>IF(OR(H198="Current",H198="1–30 days",H198="31–60 days",H198="61–90 days",H198="91+ days"),F198,0)</f>
        <v>0</v>
      </c>
      <c r="K198">
        <f>IF(J198&gt;0,IF(COUNTIFS($M$5:$M198,M198,$J$5:$J198,"&gt;0")=1,1,0),0)</f>
        <v>0</v>
      </c>
      <c r="L198" t="str">
        <f>IF(A198="","","k"&amp;SUBSTITUTE(SUBSTITUTE(SUBSTITUTE(SUBSTITUTE(SUBSTITUTE(SUBSTITUTE(A198,"~","{t}"),"*","{s}"),"?","{q}"),"&lt;","{lt}"),"&gt;","{gt}"),"=","{eq}"))</f>
        <v/>
      </c>
      <c r="M198" t="str">
        <f>IF(B198="","","k"&amp;SUBSTITUTE(SUBSTITUTE(SUBSTITUTE(SUBSTITUTE(SUBSTITUTE(SUBSTITUTE(B198,"~","{t}"),"*","{s}"),"?","{q}"),"&lt;","{lt}"),"&gt;","{gt}"),"=","{eq}"))</f>
        <v/>
      </c>
    </row>
    <row r="199" spans="1:13" x14ac:dyDescent="0.25">
      <c r="A199" s="5"/>
      <c r="B199" s="5"/>
      <c r="C199" s="8"/>
      <c r="D199" s="8"/>
      <c r="E199" s="12"/>
      <c r="F199" s="12"/>
      <c r="G199" s="13" t="str">
        <f>IF(OR(H199="Current",H199="1–30 days",H199="31–60 days",H199="61–90 days",H199="91+ days"),IF(D199&gt;=Setup!$B$4,0,DATEDIF(D199,Setup!$B$4,"D")),"")</f>
        <v/>
      </c>
      <c r="H199" s="14" t="str">
        <f>IF(AND(A199="",B199="",C199="",D199="",E199="",F199=""),"",IF(OR(A199="",B199="",C199="",D199="",E199="",F199=""),"Incomplete",IF(COUNTIF($L$5:$L$1004,L199)&gt;1,"Check invoice #",IF(OR(COUNT(E199)=0,COUNT(F199)=0),"Check amounts",IF(OR(E199&lt;0,F199&lt;0,F199&gt;E199),"Check amounts",IF(OR(COUNT(C199)=0,COUNT(D199)=0),"Check dates",IF(D199&lt;C199,"Check dates",IF(ROUND(F199,2)=0,"Paid / zero balance",IF(Setup!$B$4="","Set aging date",IF(D199&gt;=Setup!$B$4,"Current",IF(DATEDIF(D199,Setup!$B$4,"D")&lt;=30,"1–30 days",IF(DATEDIF(D199,Setup!$B$4,"D")&lt;=60,"31–60 days",IF(DATEDIF(D199,Setup!$B$4,"D")&lt;=90,"61–90 days","91+ days")))))))))))))</f>
        <v/>
      </c>
      <c r="I199" s="5"/>
      <c r="J199" s="15">
        <f>IF(OR(H199="Current",H199="1–30 days",H199="31–60 days",H199="61–90 days",H199="91+ days"),F199,0)</f>
        <v>0</v>
      </c>
      <c r="K199">
        <f>IF(J199&gt;0,IF(COUNTIFS($M$5:$M199,M199,$J$5:$J199,"&gt;0")=1,1,0),0)</f>
        <v>0</v>
      </c>
      <c r="L199" t="str">
        <f>IF(A199="","","k"&amp;SUBSTITUTE(SUBSTITUTE(SUBSTITUTE(SUBSTITUTE(SUBSTITUTE(SUBSTITUTE(A199,"~","{t}"),"*","{s}"),"?","{q}"),"&lt;","{lt}"),"&gt;","{gt}"),"=","{eq}"))</f>
        <v/>
      </c>
      <c r="M199" t="str">
        <f>IF(B199="","","k"&amp;SUBSTITUTE(SUBSTITUTE(SUBSTITUTE(SUBSTITUTE(SUBSTITUTE(SUBSTITUTE(B199,"~","{t}"),"*","{s}"),"?","{q}"),"&lt;","{lt}"),"&gt;","{gt}"),"=","{eq}"))</f>
        <v/>
      </c>
    </row>
    <row r="200" spans="1:13" x14ac:dyDescent="0.25">
      <c r="A200" s="5"/>
      <c r="B200" s="5"/>
      <c r="C200" s="8"/>
      <c r="D200" s="8"/>
      <c r="E200" s="12"/>
      <c r="F200" s="12"/>
      <c r="G200" s="13" t="str">
        <f>IF(OR(H200="Current",H200="1–30 days",H200="31–60 days",H200="61–90 days",H200="91+ days"),IF(D200&gt;=Setup!$B$4,0,DATEDIF(D200,Setup!$B$4,"D")),"")</f>
        <v/>
      </c>
      <c r="H200" s="14" t="str">
        <f>IF(AND(A200="",B200="",C200="",D200="",E200="",F200=""),"",IF(OR(A200="",B200="",C200="",D200="",E200="",F200=""),"Incomplete",IF(COUNTIF($L$5:$L$1004,L200)&gt;1,"Check invoice #",IF(OR(COUNT(E200)=0,COUNT(F200)=0),"Check amounts",IF(OR(E200&lt;0,F200&lt;0,F200&gt;E200),"Check amounts",IF(OR(COUNT(C200)=0,COUNT(D200)=0),"Check dates",IF(D200&lt;C200,"Check dates",IF(ROUND(F200,2)=0,"Paid / zero balance",IF(Setup!$B$4="","Set aging date",IF(D200&gt;=Setup!$B$4,"Current",IF(DATEDIF(D200,Setup!$B$4,"D")&lt;=30,"1–30 days",IF(DATEDIF(D200,Setup!$B$4,"D")&lt;=60,"31–60 days",IF(DATEDIF(D200,Setup!$B$4,"D")&lt;=90,"61–90 days","91+ days")))))))))))))</f>
        <v/>
      </c>
      <c r="I200" s="5"/>
      <c r="J200" s="15">
        <f>IF(OR(H200="Current",H200="1–30 days",H200="31–60 days",H200="61–90 days",H200="91+ days"),F200,0)</f>
        <v>0</v>
      </c>
      <c r="K200">
        <f>IF(J200&gt;0,IF(COUNTIFS($M$5:$M200,M200,$J$5:$J200,"&gt;0")=1,1,0),0)</f>
        <v>0</v>
      </c>
      <c r="L200" t="str">
        <f>IF(A200="","","k"&amp;SUBSTITUTE(SUBSTITUTE(SUBSTITUTE(SUBSTITUTE(SUBSTITUTE(SUBSTITUTE(A200,"~","{t}"),"*","{s}"),"?","{q}"),"&lt;","{lt}"),"&gt;","{gt}"),"=","{eq}"))</f>
        <v/>
      </c>
      <c r="M200" t="str">
        <f>IF(B200="","","k"&amp;SUBSTITUTE(SUBSTITUTE(SUBSTITUTE(SUBSTITUTE(SUBSTITUTE(SUBSTITUTE(B200,"~","{t}"),"*","{s}"),"?","{q}"),"&lt;","{lt}"),"&gt;","{gt}"),"=","{eq}"))</f>
        <v/>
      </c>
    </row>
    <row r="201" spans="1:13" x14ac:dyDescent="0.25">
      <c r="A201" s="5"/>
      <c r="B201" s="5"/>
      <c r="C201" s="8"/>
      <c r="D201" s="8"/>
      <c r="E201" s="12"/>
      <c r="F201" s="12"/>
      <c r="G201" s="13" t="str">
        <f>IF(OR(H201="Current",H201="1–30 days",H201="31–60 days",H201="61–90 days",H201="91+ days"),IF(D201&gt;=Setup!$B$4,0,DATEDIF(D201,Setup!$B$4,"D")),"")</f>
        <v/>
      </c>
      <c r="H201" s="14" t="str">
        <f>IF(AND(A201="",B201="",C201="",D201="",E201="",F201=""),"",IF(OR(A201="",B201="",C201="",D201="",E201="",F201=""),"Incomplete",IF(COUNTIF($L$5:$L$1004,L201)&gt;1,"Check invoice #",IF(OR(COUNT(E201)=0,COUNT(F201)=0),"Check amounts",IF(OR(E201&lt;0,F201&lt;0,F201&gt;E201),"Check amounts",IF(OR(COUNT(C201)=0,COUNT(D201)=0),"Check dates",IF(D201&lt;C201,"Check dates",IF(ROUND(F201,2)=0,"Paid / zero balance",IF(Setup!$B$4="","Set aging date",IF(D201&gt;=Setup!$B$4,"Current",IF(DATEDIF(D201,Setup!$B$4,"D")&lt;=30,"1–30 days",IF(DATEDIF(D201,Setup!$B$4,"D")&lt;=60,"31–60 days",IF(DATEDIF(D201,Setup!$B$4,"D")&lt;=90,"61–90 days","91+ days")))))))))))))</f>
        <v/>
      </c>
      <c r="I201" s="5"/>
      <c r="J201" s="15">
        <f>IF(OR(H201="Current",H201="1–30 days",H201="31–60 days",H201="61–90 days",H201="91+ days"),F201,0)</f>
        <v>0</v>
      </c>
      <c r="K201">
        <f>IF(J201&gt;0,IF(COUNTIFS($M$5:$M201,M201,$J$5:$J201,"&gt;0")=1,1,0),0)</f>
        <v>0</v>
      </c>
      <c r="L201" t="str">
        <f>IF(A201="","","k"&amp;SUBSTITUTE(SUBSTITUTE(SUBSTITUTE(SUBSTITUTE(SUBSTITUTE(SUBSTITUTE(A201,"~","{t}"),"*","{s}"),"?","{q}"),"&lt;","{lt}"),"&gt;","{gt}"),"=","{eq}"))</f>
        <v/>
      </c>
      <c r="M201" t="str">
        <f>IF(B201="","","k"&amp;SUBSTITUTE(SUBSTITUTE(SUBSTITUTE(SUBSTITUTE(SUBSTITUTE(SUBSTITUTE(B201,"~","{t}"),"*","{s}"),"?","{q}"),"&lt;","{lt}"),"&gt;","{gt}"),"=","{eq}"))</f>
        <v/>
      </c>
    </row>
    <row r="202" spans="1:13" x14ac:dyDescent="0.25">
      <c r="A202" s="5"/>
      <c r="B202" s="5"/>
      <c r="C202" s="8"/>
      <c r="D202" s="8"/>
      <c r="E202" s="12"/>
      <c r="F202" s="12"/>
      <c r="G202" s="13" t="str">
        <f>IF(OR(H202="Current",H202="1–30 days",H202="31–60 days",H202="61–90 days",H202="91+ days"),IF(D202&gt;=Setup!$B$4,0,DATEDIF(D202,Setup!$B$4,"D")),"")</f>
        <v/>
      </c>
      <c r="H202" s="14" t="str">
        <f>IF(AND(A202="",B202="",C202="",D202="",E202="",F202=""),"",IF(OR(A202="",B202="",C202="",D202="",E202="",F202=""),"Incomplete",IF(COUNTIF($L$5:$L$1004,L202)&gt;1,"Check invoice #",IF(OR(COUNT(E202)=0,COUNT(F202)=0),"Check amounts",IF(OR(E202&lt;0,F202&lt;0,F202&gt;E202),"Check amounts",IF(OR(COUNT(C202)=0,COUNT(D202)=0),"Check dates",IF(D202&lt;C202,"Check dates",IF(ROUND(F202,2)=0,"Paid / zero balance",IF(Setup!$B$4="","Set aging date",IF(D202&gt;=Setup!$B$4,"Current",IF(DATEDIF(D202,Setup!$B$4,"D")&lt;=30,"1–30 days",IF(DATEDIF(D202,Setup!$B$4,"D")&lt;=60,"31–60 days",IF(DATEDIF(D202,Setup!$B$4,"D")&lt;=90,"61–90 days","91+ days")))))))))))))</f>
        <v/>
      </c>
      <c r="I202" s="5"/>
      <c r="J202" s="15">
        <f>IF(OR(H202="Current",H202="1–30 days",H202="31–60 days",H202="61–90 days",H202="91+ days"),F202,0)</f>
        <v>0</v>
      </c>
      <c r="K202">
        <f>IF(J202&gt;0,IF(COUNTIFS($M$5:$M202,M202,$J$5:$J202,"&gt;0")=1,1,0),0)</f>
        <v>0</v>
      </c>
      <c r="L202" t="str">
        <f>IF(A202="","","k"&amp;SUBSTITUTE(SUBSTITUTE(SUBSTITUTE(SUBSTITUTE(SUBSTITUTE(SUBSTITUTE(A202,"~","{t}"),"*","{s}"),"?","{q}"),"&lt;","{lt}"),"&gt;","{gt}"),"=","{eq}"))</f>
        <v/>
      </c>
      <c r="M202" t="str">
        <f>IF(B202="","","k"&amp;SUBSTITUTE(SUBSTITUTE(SUBSTITUTE(SUBSTITUTE(SUBSTITUTE(SUBSTITUTE(B202,"~","{t}"),"*","{s}"),"?","{q}"),"&lt;","{lt}"),"&gt;","{gt}"),"=","{eq}"))</f>
        <v/>
      </c>
    </row>
    <row r="203" spans="1:13" x14ac:dyDescent="0.25">
      <c r="A203" s="5"/>
      <c r="B203" s="5"/>
      <c r="C203" s="8"/>
      <c r="D203" s="8"/>
      <c r="E203" s="12"/>
      <c r="F203" s="12"/>
      <c r="G203" s="13" t="str">
        <f>IF(OR(H203="Current",H203="1–30 days",H203="31–60 days",H203="61–90 days",H203="91+ days"),IF(D203&gt;=Setup!$B$4,0,DATEDIF(D203,Setup!$B$4,"D")),"")</f>
        <v/>
      </c>
      <c r="H203" s="14" t="str">
        <f>IF(AND(A203="",B203="",C203="",D203="",E203="",F203=""),"",IF(OR(A203="",B203="",C203="",D203="",E203="",F203=""),"Incomplete",IF(COUNTIF($L$5:$L$1004,L203)&gt;1,"Check invoice #",IF(OR(COUNT(E203)=0,COUNT(F203)=0),"Check amounts",IF(OR(E203&lt;0,F203&lt;0,F203&gt;E203),"Check amounts",IF(OR(COUNT(C203)=0,COUNT(D203)=0),"Check dates",IF(D203&lt;C203,"Check dates",IF(ROUND(F203,2)=0,"Paid / zero balance",IF(Setup!$B$4="","Set aging date",IF(D203&gt;=Setup!$B$4,"Current",IF(DATEDIF(D203,Setup!$B$4,"D")&lt;=30,"1–30 days",IF(DATEDIF(D203,Setup!$B$4,"D")&lt;=60,"31–60 days",IF(DATEDIF(D203,Setup!$B$4,"D")&lt;=90,"61–90 days","91+ days")))))))))))))</f>
        <v/>
      </c>
      <c r="I203" s="5"/>
      <c r="J203" s="15">
        <f>IF(OR(H203="Current",H203="1–30 days",H203="31–60 days",H203="61–90 days",H203="91+ days"),F203,0)</f>
        <v>0</v>
      </c>
      <c r="K203">
        <f>IF(J203&gt;0,IF(COUNTIFS($M$5:$M203,M203,$J$5:$J203,"&gt;0")=1,1,0),0)</f>
        <v>0</v>
      </c>
      <c r="L203" t="str">
        <f>IF(A203="","","k"&amp;SUBSTITUTE(SUBSTITUTE(SUBSTITUTE(SUBSTITUTE(SUBSTITUTE(SUBSTITUTE(A203,"~","{t}"),"*","{s}"),"?","{q}"),"&lt;","{lt}"),"&gt;","{gt}"),"=","{eq}"))</f>
        <v/>
      </c>
      <c r="M203" t="str">
        <f>IF(B203="","","k"&amp;SUBSTITUTE(SUBSTITUTE(SUBSTITUTE(SUBSTITUTE(SUBSTITUTE(SUBSTITUTE(B203,"~","{t}"),"*","{s}"),"?","{q}"),"&lt;","{lt}"),"&gt;","{gt}"),"=","{eq}"))</f>
        <v/>
      </c>
    </row>
    <row r="204" spans="1:13" x14ac:dyDescent="0.25">
      <c r="A204" s="5"/>
      <c r="B204" s="5"/>
      <c r="C204" s="8"/>
      <c r="D204" s="8"/>
      <c r="E204" s="12"/>
      <c r="F204" s="12"/>
      <c r="G204" s="13" t="str">
        <f>IF(OR(H204="Current",H204="1–30 days",H204="31–60 days",H204="61–90 days",H204="91+ days"),IF(D204&gt;=Setup!$B$4,0,DATEDIF(D204,Setup!$B$4,"D")),"")</f>
        <v/>
      </c>
      <c r="H204" s="14" t="str">
        <f>IF(AND(A204="",B204="",C204="",D204="",E204="",F204=""),"",IF(OR(A204="",B204="",C204="",D204="",E204="",F204=""),"Incomplete",IF(COUNTIF($L$5:$L$1004,L204)&gt;1,"Check invoice #",IF(OR(COUNT(E204)=0,COUNT(F204)=0),"Check amounts",IF(OR(E204&lt;0,F204&lt;0,F204&gt;E204),"Check amounts",IF(OR(COUNT(C204)=0,COUNT(D204)=0),"Check dates",IF(D204&lt;C204,"Check dates",IF(ROUND(F204,2)=0,"Paid / zero balance",IF(Setup!$B$4="","Set aging date",IF(D204&gt;=Setup!$B$4,"Current",IF(DATEDIF(D204,Setup!$B$4,"D")&lt;=30,"1–30 days",IF(DATEDIF(D204,Setup!$B$4,"D")&lt;=60,"31–60 days",IF(DATEDIF(D204,Setup!$B$4,"D")&lt;=90,"61–90 days","91+ days")))))))))))))</f>
        <v/>
      </c>
      <c r="I204" s="5"/>
      <c r="J204" s="15">
        <f>IF(OR(H204="Current",H204="1–30 days",H204="31–60 days",H204="61–90 days",H204="91+ days"),F204,0)</f>
        <v>0</v>
      </c>
      <c r="K204">
        <f>IF(J204&gt;0,IF(COUNTIFS($M$5:$M204,M204,$J$5:$J204,"&gt;0")=1,1,0),0)</f>
        <v>0</v>
      </c>
      <c r="L204" t="str">
        <f>IF(A204="","","k"&amp;SUBSTITUTE(SUBSTITUTE(SUBSTITUTE(SUBSTITUTE(SUBSTITUTE(SUBSTITUTE(A204,"~","{t}"),"*","{s}"),"?","{q}"),"&lt;","{lt}"),"&gt;","{gt}"),"=","{eq}"))</f>
        <v/>
      </c>
      <c r="M204" t="str">
        <f>IF(B204="","","k"&amp;SUBSTITUTE(SUBSTITUTE(SUBSTITUTE(SUBSTITUTE(SUBSTITUTE(SUBSTITUTE(B204,"~","{t}"),"*","{s}"),"?","{q}"),"&lt;","{lt}"),"&gt;","{gt}"),"=","{eq}"))</f>
        <v/>
      </c>
    </row>
    <row r="205" spans="1:13" x14ac:dyDescent="0.25">
      <c r="A205" s="5"/>
      <c r="B205" s="5"/>
      <c r="C205" s="8"/>
      <c r="D205" s="8"/>
      <c r="E205" s="12"/>
      <c r="F205" s="12"/>
      <c r="G205" s="13" t="str">
        <f>IF(OR(H205="Current",H205="1–30 days",H205="31–60 days",H205="61–90 days",H205="91+ days"),IF(D205&gt;=Setup!$B$4,0,DATEDIF(D205,Setup!$B$4,"D")),"")</f>
        <v/>
      </c>
      <c r="H205" s="14" t="str">
        <f>IF(AND(A205="",B205="",C205="",D205="",E205="",F205=""),"",IF(OR(A205="",B205="",C205="",D205="",E205="",F205=""),"Incomplete",IF(COUNTIF($L$5:$L$1004,L205)&gt;1,"Check invoice #",IF(OR(COUNT(E205)=0,COUNT(F205)=0),"Check amounts",IF(OR(E205&lt;0,F205&lt;0,F205&gt;E205),"Check amounts",IF(OR(COUNT(C205)=0,COUNT(D205)=0),"Check dates",IF(D205&lt;C205,"Check dates",IF(ROUND(F205,2)=0,"Paid / zero balance",IF(Setup!$B$4="","Set aging date",IF(D205&gt;=Setup!$B$4,"Current",IF(DATEDIF(D205,Setup!$B$4,"D")&lt;=30,"1–30 days",IF(DATEDIF(D205,Setup!$B$4,"D")&lt;=60,"31–60 days",IF(DATEDIF(D205,Setup!$B$4,"D")&lt;=90,"61–90 days","91+ days")))))))))))))</f>
        <v/>
      </c>
      <c r="I205" s="5"/>
      <c r="J205" s="15">
        <f>IF(OR(H205="Current",H205="1–30 days",H205="31–60 days",H205="61–90 days",H205="91+ days"),F205,0)</f>
        <v>0</v>
      </c>
      <c r="K205">
        <f>IF(J205&gt;0,IF(COUNTIFS($M$5:$M205,M205,$J$5:$J205,"&gt;0")=1,1,0),0)</f>
        <v>0</v>
      </c>
      <c r="L205" t="str">
        <f>IF(A205="","","k"&amp;SUBSTITUTE(SUBSTITUTE(SUBSTITUTE(SUBSTITUTE(SUBSTITUTE(SUBSTITUTE(A205,"~","{t}"),"*","{s}"),"?","{q}"),"&lt;","{lt}"),"&gt;","{gt}"),"=","{eq}"))</f>
        <v/>
      </c>
      <c r="M205" t="str">
        <f>IF(B205="","","k"&amp;SUBSTITUTE(SUBSTITUTE(SUBSTITUTE(SUBSTITUTE(SUBSTITUTE(SUBSTITUTE(B205,"~","{t}"),"*","{s}"),"?","{q}"),"&lt;","{lt}"),"&gt;","{gt}"),"=","{eq}"))</f>
        <v/>
      </c>
    </row>
    <row r="206" spans="1:13" x14ac:dyDescent="0.25">
      <c r="A206" s="5"/>
      <c r="B206" s="5"/>
      <c r="C206" s="8"/>
      <c r="D206" s="8"/>
      <c r="E206" s="12"/>
      <c r="F206" s="12"/>
      <c r="G206" s="13" t="str">
        <f>IF(OR(H206="Current",H206="1–30 days",H206="31–60 days",H206="61–90 days",H206="91+ days"),IF(D206&gt;=Setup!$B$4,0,DATEDIF(D206,Setup!$B$4,"D")),"")</f>
        <v/>
      </c>
      <c r="H206" s="14" t="str">
        <f>IF(AND(A206="",B206="",C206="",D206="",E206="",F206=""),"",IF(OR(A206="",B206="",C206="",D206="",E206="",F206=""),"Incomplete",IF(COUNTIF($L$5:$L$1004,L206)&gt;1,"Check invoice #",IF(OR(COUNT(E206)=0,COUNT(F206)=0),"Check amounts",IF(OR(E206&lt;0,F206&lt;0,F206&gt;E206),"Check amounts",IF(OR(COUNT(C206)=0,COUNT(D206)=0),"Check dates",IF(D206&lt;C206,"Check dates",IF(ROUND(F206,2)=0,"Paid / zero balance",IF(Setup!$B$4="","Set aging date",IF(D206&gt;=Setup!$B$4,"Current",IF(DATEDIF(D206,Setup!$B$4,"D")&lt;=30,"1–30 days",IF(DATEDIF(D206,Setup!$B$4,"D")&lt;=60,"31–60 days",IF(DATEDIF(D206,Setup!$B$4,"D")&lt;=90,"61–90 days","91+ days")))))))))))))</f>
        <v/>
      </c>
      <c r="I206" s="5"/>
      <c r="J206" s="15">
        <f>IF(OR(H206="Current",H206="1–30 days",H206="31–60 days",H206="61–90 days",H206="91+ days"),F206,0)</f>
        <v>0</v>
      </c>
      <c r="K206">
        <f>IF(J206&gt;0,IF(COUNTIFS($M$5:$M206,M206,$J$5:$J206,"&gt;0")=1,1,0),0)</f>
        <v>0</v>
      </c>
      <c r="L206" t="str">
        <f>IF(A206="","","k"&amp;SUBSTITUTE(SUBSTITUTE(SUBSTITUTE(SUBSTITUTE(SUBSTITUTE(SUBSTITUTE(A206,"~","{t}"),"*","{s}"),"?","{q}"),"&lt;","{lt}"),"&gt;","{gt}"),"=","{eq}"))</f>
        <v/>
      </c>
      <c r="M206" t="str">
        <f>IF(B206="","","k"&amp;SUBSTITUTE(SUBSTITUTE(SUBSTITUTE(SUBSTITUTE(SUBSTITUTE(SUBSTITUTE(B206,"~","{t}"),"*","{s}"),"?","{q}"),"&lt;","{lt}"),"&gt;","{gt}"),"=","{eq}"))</f>
        <v/>
      </c>
    </row>
    <row r="207" spans="1:13" x14ac:dyDescent="0.25">
      <c r="A207" s="5"/>
      <c r="B207" s="5"/>
      <c r="C207" s="8"/>
      <c r="D207" s="8"/>
      <c r="E207" s="12"/>
      <c r="F207" s="12"/>
      <c r="G207" s="13" t="str">
        <f>IF(OR(H207="Current",H207="1–30 days",H207="31–60 days",H207="61–90 days",H207="91+ days"),IF(D207&gt;=Setup!$B$4,0,DATEDIF(D207,Setup!$B$4,"D")),"")</f>
        <v/>
      </c>
      <c r="H207" s="14" t="str">
        <f>IF(AND(A207="",B207="",C207="",D207="",E207="",F207=""),"",IF(OR(A207="",B207="",C207="",D207="",E207="",F207=""),"Incomplete",IF(COUNTIF($L$5:$L$1004,L207)&gt;1,"Check invoice #",IF(OR(COUNT(E207)=0,COUNT(F207)=0),"Check amounts",IF(OR(E207&lt;0,F207&lt;0,F207&gt;E207),"Check amounts",IF(OR(COUNT(C207)=0,COUNT(D207)=0),"Check dates",IF(D207&lt;C207,"Check dates",IF(ROUND(F207,2)=0,"Paid / zero balance",IF(Setup!$B$4="","Set aging date",IF(D207&gt;=Setup!$B$4,"Current",IF(DATEDIF(D207,Setup!$B$4,"D")&lt;=30,"1–30 days",IF(DATEDIF(D207,Setup!$B$4,"D")&lt;=60,"31–60 days",IF(DATEDIF(D207,Setup!$B$4,"D")&lt;=90,"61–90 days","91+ days")))))))))))))</f>
        <v/>
      </c>
      <c r="I207" s="5"/>
      <c r="J207" s="15">
        <f>IF(OR(H207="Current",H207="1–30 days",H207="31–60 days",H207="61–90 days",H207="91+ days"),F207,0)</f>
        <v>0</v>
      </c>
      <c r="K207">
        <f>IF(J207&gt;0,IF(COUNTIFS($M$5:$M207,M207,$J$5:$J207,"&gt;0")=1,1,0),0)</f>
        <v>0</v>
      </c>
      <c r="L207" t="str">
        <f>IF(A207="","","k"&amp;SUBSTITUTE(SUBSTITUTE(SUBSTITUTE(SUBSTITUTE(SUBSTITUTE(SUBSTITUTE(A207,"~","{t}"),"*","{s}"),"?","{q}"),"&lt;","{lt}"),"&gt;","{gt}"),"=","{eq}"))</f>
        <v/>
      </c>
      <c r="M207" t="str">
        <f>IF(B207="","","k"&amp;SUBSTITUTE(SUBSTITUTE(SUBSTITUTE(SUBSTITUTE(SUBSTITUTE(SUBSTITUTE(B207,"~","{t}"),"*","{s}"),"?","{q}"),"&lt;","{lt}"),"&gt;","{gt}"),"=","{eq}"))</f>
        <v/>
      </c>
    </row>
    <row r="208" spans="1:13" x14ac:dyDescent="0.25">
      <c r="A208" s="5"/>
      <c r="B208" s="5"/>
      <c r="C208" s="8"/>
      <c r="D208" s="8"/>
      <c r="E208" s="12"/>
      <c r="F208" s="12"/>
      <c r="G208" s="13" t="str">
        <f>IF(OR(H208="Current",H208="1–30 days",H208="31–60 days",H208="61–90 days",H208="91+ days"),IF(D208&gt;=Setup!$B$4,0,DATEDIF(D208,Setup!$B$4,"D")),"")</f>
        <v/>
      </c>
      <c r="H208" s="14" t="str">
        <f>IF(AND(A208="",B208="",C208="",D208="",E208="",F208=""),"",IF(OR(A208="",B208="",C208="",D208="",E208="",F208=""),"Incomplete",IF(COUNTIF($L$5:$L$1004,L208)&gt;1,"Check invoice #",IF(OR(COUNT(E208)=0,COUNT(F208)=0),"Check amounts",IF(OR(E208&lt;0,F208&lt;0,F208&gt;E208),"Check amounts",IF(OR(COUNT(C208)=0,COUNT(D208)=0),"Check dates",IF(D208&lt;C208,"Check dates",IF(ROUND(F208,2)=0,"Paid / zero balance",IF(Setup!$B$4="","Set aging date",IF(D208&gt;=Setup!$B$4,"Current",IF(DATEDIF(D208,Setup!$B$4,"D")&lt;=30,"1–30 days",IF(DATEDIF(D208,Setup!$B$4,"D")&lt;=60,"31–60 days",IF(DATEDIF(D208,Setup!$B$4,"D")&lt;=90,"61–90 days","91+ days")))))))))))))</f>
        <v/>
      </c>
      <c r="I208" s="5"/>
      <c r="J208" s="15">
        <f>IF(OR(H208="Current",H208="1–30 days",H208="31–60 days",H208="61–90 days",H208="91+ days"),F208,0)</f>
        <v>0</v>
      </c>
      <c r="K208">
        <f>IF(J208&gt;0,IF(COUNTIFS($M$5:$M208,M208,$J$5:$J208,"&gt;0")=1,1,0),0)</f>
        <v>0</v>
      </c>
      <c r="L208" t="str">
        <f>IF(A208="","","k"&amp;SUBSTITUTE(SUBSTITUTE(SUBSTITUTE(SUBSTITUTE(SUBSTITUTE(SUBSTITUTE(A208,"~","{t}"),"*","{s}"),"?","{q}"),"&lt;","{lt}"),"&gt;","{gt}"),"=","{eq}"))</f>
        <v/>
      </c>
      <c r="M208" t="str">
        <f>IF(B208="","","k"&amp;SUBSTITUTE(SUBSTITUTE(SUBSTITUTE(SUBSTITUTE(SUBSTITUTE(SUBSTITUTE(B208,"~","{t}"),"*","{s}"),"?","{q}"),"&lt;","{lt}"),"&gt;","{gt}"),"=","{eq}"))</f>
        <v/>
      </c>
    </row>
    <row r="209" spans="1:13" x14ac:dyDescent="0.25">
      <c r="A209" s="5"/>
      <c r="B209" s="5"/>
      <c r="C209" s="8"/>
      <c r="D209" s="8"/>
      <c r="E209" s="12"/>
      <c r="F209" s="12"/>
      <c r="G209" s="13" t="str">
        <f>IF(OR(H209="Current",H209="1–30 days",H209="31–60 days",H209="61–90 days",H209="91+ days"),IF(D209&gt;=Setup!$B$4,0,DATEDIF(D209,Setup!$B$4,"D")),"")</f>
        <v/>
      </c>
      <c r="H209" s="14" t="str">
        <f>IF(AND(A209="",B209="",C209="",D209="",E209="",F209=""),"",IF(OR(A209="",B209="",C209="",D209="",E209="",F209=""),"Incomplete",IF(COUNTIF($L$5:$L$1004,L209)&gt;1,"Check invoice #",IF(OR(COUNT(E209)=0,COUNT(F209)=0),"Check amounts",IF(OR(E209&lt;0,F209&lt;0,F209&gt;E209),"Check amounts",IF(OR(COUNT(C209)=0,COUNT(D209)=0),"Check dates",IF(D209&lt;C209,"Check dates",IF(ROUND(F209,2)=0,"Paid / zero balance",IF(Setup!$B$4="","Set aging date",IF(D209&gt;=Setup!$B$4,"Current",IF(DATEDIF(D209,Setup!$B$4,"D")&lt;=30,"1–30 days",IF(DATEDIF(D209,Setup!$B$4,"D")&lt;=60,"31–60 days",IF(DATEDIF(D209,Setup!$B$4,"D")&lt;=90,"61–90 days","91+ days")))))))))))))</f>
        <v/>
      </c>
      <c r="I209" s="5"/>
      <c r="J209" s="15">
        <f>IF(OR(H209="Current",H209="1–30 days",H209="31–60 days",H209="61–90 days",H209="91+ days"),F209,0)</f>
        <v>0</v>
      </c>
      <c r="K209">
        <f>IF(J209&gt;0,IF(COUNTIFS($M$5:$M209,M209,$J$5:$J209,"&gt;0")=1,1,0),0)</f>
        <v>0</v>
      </c>
      <c r="L209" t="str">
        <f>IF(A209="","","k"&amp;SUBSTITUTE(SUBSTITUTE(SUBSTITUTE(SUBSTITUTE(SUBSTITUTE(SUBSTITUTE(A209,"~","{t}"),"*","{s}"),"?","{q}"),"&lt;","{lt}"),"&gt;","{gt}"),"=","{eq}"))</f>
        <v/>
      </c>
      <c r="M209" t="str">
        <f>IF(B209="","","k"&amp;SUBSTITUTE(SUBSTITUTE(SUBSTITUTE(SUBSTITUTE(SUBSTITUTE(SUBSTITUTE(B209,"~","{t}"),"*","{s}"),"?","{q}"),"&lt;","{lt}"),"&gt;","{gt}"),"=","{eq}"))</f>
        <v/>
      </c>
    </row>
    <row r="210" spans="1:13" x14ac:dyDescent="0.25">
      <c r="A210" s="5"/>
      <c r="B210" s="5"/>
      <c r="C210" s="8"/>
      <c r="D210" s="8"/>
      <c r="E210" s="12"/>
      <c r="F210" s="12"/>
      <c r="G210" s="13" t="str">
        <f>IF(OR(H210="Current",H210="1–30 days",H210="31–60 days",H210="61–90 days",H210="91+ days"),IF(D210&gt;=Setup!$B$4,0,DATEDIF(D210,Setup!$B$4,"D")),"")</f>
        <v/>
      </c>
      <c r="H210" s="14" t="str">
        <f>IF(AND(A210="",B210="",C210="",D210="",E210="",F210=""),"",IF(OR(A210="",B210="",C210="",D210="",E210="",F210=""),"Incomplete",IF(COUNTIF($L$5:$L$1004,L210)&gt;1,"Check invoice #",IF(OR(COUNT(E210)=0,COUNT(F210)=0),"Check amounts",IF(OR(E210&lt;0,F210&lt;0,F210&gt;E210),"Check amounts",IF(OR(COUNT(C210)=0,COUNT(D210)=0),"Check dates",IF(D210&lt;C210,"Check dates",IF(ROUND(F210,2)=0,"Paid / zero balance",IF(Setup!$B$4="","Set aging date",IF(D210&gt;=Setup!$B$4,"Current",IF(DATEDIF(D210,Setup!$B$4,"D")&lt;=30,"1–30 days",IF(DATEDIF(D210,Setup!$B$4,"D")&lt;=60,"31–60 days",IF(DATEDIF(D210,Setup!$B$4,"D")&lt;=90,"61–90 days","91+ days")))))))))))))</f>
        <v/>
      </c>
      <c r="I210" s="5"/>
      <c r="J210" s="15">
        <f>IF(OR(H210="Current",H210="1–30 days",H210="31–60 days",H210="61–90 days",H210="91+ days"),F210,0)</f>
        <v>0</v>
      </c>
      <c r="K210">
        <f>IF(J210&gt;0,IF(COUNTIFS($M$5:$M210,M210,$J$5:$J210,"&gt;0")=1,1,0),0)</f>
        <v>0</v>
      </c>
      <c r="L210" t="str">
        <f>IF(A210="","","k"&amp;SUBSTITUTE(SUBSTITUTE(SUBSTITUTE(SUBSTITUTE(SUBSTITUTE(SUBSTITUTE(A210,"~","{t}"),"*","{s}"),"?","{q}"),"&lt;","{lt}"),"&gt;","{gt}"),"=","{eq}"))</f>
        <v/>
      </c>
      <c r="M210" t="str">
        <f>IF(B210="","","k"&amp;SUBSTITUTE(SUBSTITUTE(SUBSTITUTE(SUBSTITUTE(SUBSTITUTE(SUBSTITUTE(B210,"~","{t}"),"*","{s}"),"?","{q}"),"&lt;","{lt}"),"&gt;","{gt}"),"=","{eq}"))</f>
        <v/>
      </c>
    </row>
    <row r="211" spans="1:13" x14ac:dyDescent="0.25">
      <c r="A211" s="5"/>
      <c r="B211" s="5"/>
      <c r="C211" s="8"/>
      <c r="D211" s="8"/>
      <c r="E211" s="12"/>
      <c r="F211" s="12"/>
      <c r="G211" s="13" t="str">
        <f>IF(OR(H211="Current",H211="1–30 days",H211="31–60 days",H211="61–90 days",H211="91+ days"),IF(D211&gt;=Setup!$B$4,0,DATEDIF(D211,Setup!$B$4,"D")),"")</f>
        <v/>
      </c>
      <c r="H211" s="14" t="str">
        <f>IF(AND(A211="",B211="",C211="",D211="",E211="",F211=""),"",IF(OR(A211="",B211="",C211="",D211="",E211="",F211=""),"Incomplete",IF(COUNTIF($L$5:$L$1004,L211)&gt;1,"Check invoice #",IF(OR(COUNT(E211)=0,COUNT(F211)=0),"Check amounts",IF(OR(E211&lt;0,F211&lt;0,F211&gt;E211),"Check amounts",IF(OR(COUNT(C211)=0,COUNT(D211)=0),"Check dates",IF(D211&lt;C211,"Check dates",IF(ROUND(F211,2)=0,"Paid / zero balance",IF(Setup!$B$4="","Set aging date",IF(D211&gt;=Setup!$B$4,"Current",IF(DATEDIF(D211,Setup!$B$4,"D")&lt;=30,"1–30 days",IF(DATEDIF(D211,Setup!$B$4,"D")&lt;=60,"31–60 days",IF(DATEDIF(D211,Setup!$B$4,"D")&lt;=90,"61–90 days","91+ days")))))))))))))</f>
        <v/>
      </c>
      <c r="I211" s="5"/>
      <c r="J211" s="15">
        <f>IF(OR(H211="Current",H211="1–30 days",H211="31–60 days",H211="61–90 days",H211="91+ days"),F211,0)</f>
        <v>0</v>
      </c>
      <c r="K211">
        <f>IF(J211&gt;0,IF(COUNTIFS($M$5:$M211,M211,$J$5:$J211,"&gt;0")=1,1,0),0)</f>
        <v>0</v>
      </c>
      <c r="L211" t="str">
        <f>IF(A211="","","k"&amp;SUBSTITUTE(SUBSTITUTE(SUBSTITUTE(SUBSTITUTE(SUBSTITUTE(SUBSTITUTE(A211,"~","{t}"),"*","{s}"),"?","{q}"),"&lt;","{lt}"),"&gt;","{gt}"),"=","{eq}"))</f>
        <v/>
      </c>
      <c r="M211" t="str">
        <f>IF(B211="","","k"&amp;SUBSTITUTE(SUBSTITUTE(SUBSTITUTE(SUBSTITUTE(SUBSTITUTE(SUBSTITUTE(B211,"~","{t}"),"*","{s}"),"?","{q}"),"&lt;","{lt}"),"&gt;","{gt}"),"=","{eq}"))</f>
        <v/>
      </c>
    </row>
    <row r="212" spans="1:13" x14ac:dyDescent="0.25">
      <c r="A212" s="5"/>
      <c r="B212" s="5"/>
      <c r="C212" s="8"/>
      <c r="D212" s="8"/>
      <c r="E212" s="12"/>
      <c r="F212" s="12"/>
      <c r="G212" s="13" t="str">
        <f>IF(OR(H212="Current",H212="1–30 days",H212="31–60 days",H212="61–90 days",H212="91+ days"),IF(D212&gt;=Setup!$B$4,0,DATEDIF(D212,Setup!$B$4,"D")),"")</f>
        <v/>
      </c>
      <c r="H212" s="14" t="str">
        <f>IF(AND(A212="",B212="",C212="",D212="",E212="",F212=""),"",IF(OR(A212="",B212="",C212="",D212="",E212="",F212=""),"Incomplete",IF(COUNTIF($L$5:$L$1004,L212)&gt;1,"Check invoice #",IF(OR(COUNT(E212)=0,COUNT(F212)=0),"Check amounts",IF(OR(E212&lt;0,F212&lt;0,F212&gt;E212),"Check amounts",IF(OR(COUNT(C212)=0,COUNT(D212)=0),"Check dates",IF(D212&lt;C212,"Check dates",IF(ROUND(F212,2)=0,"Paid / zero balance",IF(Setup!$B$4="","Set aging date",IF(D212&gt;=Setup!$B$4,"Current",IF(DATEDIF(D212,Setup!$B$4,"D")&lt;=30,"1–30 days",IF(DATEDIF(D212,Setup!$B$4,"D")&lt;=60,"31–60 days",IF(DATEDIF(D212,Setup!$B$4,"D")&lt;=90,"61–90 days","91+ days")))))))))))))</f>
        <v/>
      </c>
      <c r="I212" s="5"/>
      <c r="J212" s="15">
        <f>IF(OR(H212="Current",H212="1–30 days",H212="31–60 days",H212="61–90 days",H212="91+ days"),F212,0)</f>
        <v>0</v>
      </c>
      <c r="K212">
        <f>IF(J212&gt;0,IF(COUNTIFS($M$5:$M212,M212,$J$5:$J212,"&gt;0")=1,1,0),0)</f>
        <v>0</v>
      </c>
      <c r="L212" t="str">
        <f>IF(A212="","","k"&amp;SUBSTITUTE(SUBSTITUTE(SUBSTITUTE(SUBSTITUTE(SUBSTITUTE(SUBSTITUTE(A212,"~","{t}"),"*","{s}"),"?","{q}"),"&lt;","{lt}"),"&gt;","{gt}"),"=","{eq}"))</f>
        <v/>
      </c>
      <c r="M212" t="str">
        <f>IF(B212="","","k"&amp;SUBSTITUTE(SUBSTITUTE(SUBSTITUTE(SUBSTITUTE(SUBSTITUTE(SUBSTITUTE(B212,"~","{t}"),"*","{s}"),"?","{q}"),"&lt;","{lt}"),"&gt;","{gt}"),"=","{eq}"))</f>
        <v/>
      </c>
    </row>
    <row r="213" spans="1:13" x14ac:dyDescent="0.25">
      <c r="A213" s="5"/>
      <c r="B213" s="5"/>
      <c r="C213" s="8"/>
      <c r="D213" s="8"/>
      <c r="E213" s="12"/>
      <c r="F213" s="12"/>
      <c r="G213" s="13" t="str">
        <f>IF(OR(H213="Current",H213="1–30 days",H213="31–60 days",H213="61–90 days",H213="91+ days"),IF(D213&gt;=Setup!$B$4,0,DATEDIF(D213,Setup!$B$4,"D")),"")</f>
        <v/>
      </c>
      <c r="H213" s="14" t="str">
        <f>IF(AND(A213="",B213="",C213="",D213="",E213="",F213=""),"",IF(OR(A213="",B213="",C213="",D213="",E213="",F213=""),"Incomplete",IF(COUNTIF($L$5:$L$1004,L213)&gt;1,"Check invoice #",IF(OR(COUNT(E213)=0,COUNT(F213)=0),"Check amounts",IF(OR(E213&lt;0,F213&lt;0,F213&gt;E213),"Check amounts",IF(OR(COUNT(C213)=0,COUNT(D213)=0),"Check dates",IF(D213&lt;C213,"Check dates",IF(ROUND(F213,2)=0,"Paid / zero balance",IF(Setup!$B$4="","Set aging date",IF(D213&gt;=Setup!$B$4,"Current",IF(DATEDIF(D213,Setup!$B$4,"D")&lt;=30,"1–30 days",IF(DATEDIF(D213,Setup!$B$4,"D")&lt;=60,"31–60 days",IF(DATEDIF(D213,Setup!$B$4,"D")&lt;=90,"61–90 days","91+ days")))))))))))))</f>
        <v/>
      </c>
      <c r="I213" s="5"/>
      <c r="J213" s="15">
        <f>IF(OR(H213="Current",H213="1–30 days",H213="31–60 days",H213="61–90 days",H213="91+ days"),F213,0)</f>
        <v>0</v>
      </c>
      <c r="K213">
        <f>IF(J213&gt;0,IF(COUNTIFS($M$5:$M213,M213,$J$5:$J213,"&gt;0")=1,1,0),0)</f>
        <v>0</v>
      </c>
      <c r="L213" t="str">
        <f>IF(A213="","","k"&amp;SUBSTITUTE(SUBSTITUTE(SUBSTITUTE(SUBSTITUTE(SUBSTITUTE(SUBSTITUTE(A213,"~","{t}"),"*","{s}"),"?","{q}"),"&lt;","{lt}"),"&gt;","{gt}"),"=","{eq}"))</f>
        <v/>
      </c>
      <c r="M213" t="str">
        <f>IF(B213="","","k"&amp;SUBSTITUTE(SUBSTITUTE(SUBSTITUTE(SUBSTITUTE(SUBSTITUTE(SUBSTITUTE(B213,"~","{t}"),"*","{s}"),"?","{q}"),"&lt;","{lt}"),"&gt;","{gt}"),"=","{eq}"))</f>
        <v/>
      </c>
    </row>
    <row r="214" spans="1:13" x14ac:dyDescent="0.25">
      <c r="A214" s="5"/>
      <c r="B214" s="5"/>
      <c r="C214" s="8"/>
      <c r="D214" s="8"/>
      <c r="E214" s="12"/>
      <c r="F214" s="12"/>
      <c r="G214" s="13" t="str">
        <f>IF(OR(H214="Current",H214="1–30 days",H214="31–60 days",H214="61–90 days",H214="91+ days"),IF(D214&gt;=Setup!$B$4,0,DATEDIF(D214,Setup!$B$4,"D")),"")</f>
        <v/>
      </c>
      <c r="H214" s="14" t="str">
        <f>IF(AND(A214="",B214="",C214="",D214="",E214="",F214=""),"",IF(OR(A214="",B214="",C214="",D214="",E214="",F214=""),"Incomplete",IF(COUNTIF($L$5:$L$1004,L214)&gt;1,"Check invoice #",IF(OR(COUNT(E214)=0,COUNT(F214)=0),"Check amounts",IF(OR(E214&lt;0,F214&lt;0,F214&gt;E214),"Check amounts",IF(OR(COUNT(C214)=0,COUNT(D214)=0),"Check dates",IF(D214&lt;C214,"Check dates",IF(ROUND(F214,2)=0,"Paid / zero balance",IF(Setup!$B$4="","Set aging date",IF(D214&gt;=Setup!$B$4,"Current",IF(DATEDIF(D214,Setup!$B$4,"D")&lt;=30,"1–30 days",IF(DATEDIF(D214,Setup!$B$4,"D")&lt;=60,"31–60 days",IF(DATEDIF(D214,Setup!$B$4,"D")&lt;=90,"61–90 days","91+ days")))))))))))))</f>
        <v/>
      </c>
      <c r="I214" s="5"/>
      <c r="J214" s="15">
        <f>IF(OR(H214="Current",H214="1–30 days",H214="31–60 days",H214="61–90 days",H214="91+ days"),F214,0)</f>
        <v>0</v>
      </c>
      <c r="K214">
        <f>IF(J214&gt;0,IF(COUNTIFS($M$5:$M214,M214,$J$5:$J214,"&gt;0")=1,1,0),0)</f>
        <v>0</v>
      </c>
      <c r="L214" t="str">
        <f>IF(A214="","","k"&amp;SUBSTITUTE(SUBSTITUTE(SUBSTITUTE(SUBSTITUTE(SUBSTITUTE(SUBSTITUTE(A214,"~","{t}"),"*","{s}"),"?","{q}"),"&lt;","{lt}"),"&gt;","{gt}"),"=","{eq}"))</f>
        <v/>
      </c>
      <c r="M214" t="str">
        <f>IF(B214="","","k"&amp;SUBSTITUTE(SUBSTITUTE(SUBSTITUTE(SUBSTITUTE(SUBSTITUTE(SUBSTITUTE(B214,"~","{t}"),"*","{s}"),"?","{q}"),"&lt;","{lt}"),"&gt;","{gt}"),"=","{eq}"))</f>
        <v/>
      </c>
    </row>
    <row r="215" spans="1:13" x14ac:dyDescent="0.25">
      <c r="A215" s="5"/>
      <c r="B215" s="5"/>
      <c r="C215" s="8"/>
      <c r="D215" s="8"/>
      <c r="E215" s="12"/>
      <c r="F215" s="12"/>
      <c r="G215" s="13" t="str">
        <f>IF(OR(H215="Current",H215="1–30 days",H215="31–60 days",H215="61–90 days",H215="91+ days"),IF(D215&gt;=Setup!$B$4,0,DATEDIF(D215,Setup!$B$4,"D")),"")</f>
        <v/>
      </c>
      <c r="H215" s="14" t="str">
        <f>IF(AND(A215="",B215="",C215="",D215="",E215="",F215=""),"",IF(OR(A215="",B215="",C215="",D215="",E215="",F215=""),"Incomplete",IF(COUNTIF($L$5:$L$1004,L215)&gt;1,"Check invoice #",IF(OR(COUNT(E215)=0,COUNT(F215)=0),"Check amounts",IF(OR(E215&lt;0,F215&lt;0,F215&gt;E215),"Check amounts",IF(OR(COUNT(C215)=0,COUNT(D215)=0),"Check dates",IF(D215&lt;C215,"Check dates",IF(ROUND(F215,2)=0,"Paid / zero balance",IF(Setup!$B$4="","Set aging date",IF(D215&gt;=Setup!$B$4,"Current",IF(DATEDIF(D215,Setup!$B$4,"D")&lt;=30,"1–30 days",IF(DATEDIF(D215,Setup!$B$4,"D")&lt;=60,"31–60 days",IF(DATEDIF(D215,Setup!$B$4,"D")&lt;=90,"61–90 days","91+ days")))))))))))))</f>
        <v/>
      </c>
      <c r="I215" s="5"/>
      <c r="J215" s="15">
        <f>IF(OR(H215="Current",H215="1–30 days",H215="31–60 days",H215="61–90 days",H215="91+ days"),F215,0)</f>
        <v>0</v>
      </c>
      <c r="K215">
        <f>IF(J215&gt;0,IF(COUNTIFS($M$5:$M215,M215,$J$5:$J215,"&gt;0")=1,1,0),0)</f>
        <v>0</v>
      </c>
      <c r="L215" t="str">
        <f>IF(A215="","","k"&amp;SUBSTITUTE(SUBSTITUTE(SUBSTITUTE(SUBSTITUTE(SUBSTITUTE(SUBSTITUTE(A215,"~","{t}"),"*","{s}"),"?","{q}"),"&lt;","{lt}"),"&gt;","{gt}"),"=","{eq}"))</f>
        <v/>
      </c>
      <c r="M215" t="str">
        <f>IF(B215="","","k"&amp;SUBSTITUTE(SUBSTITUTE(SUBSTITUTE(SUBSTITUTE(SUBSTITUTE(SUBSTITUTE(B215,"~","{t}"),"*","{s}"),"?","{q}"),"&lt;","{lt}"),"&gt;","{gt}"),"=","{eq}"))</f>
        <v/>
      </c>
    </row>
    <row r="216" spans="1:13" x14ac:dyDescent="0.25">
      <c r="A216" s="5"/>
      <c r="B216" s="5"/>
      <c r="C216" s="8"/>
      <c r="D216" s="8"/>
      <c r="E216" s="12"/>
      <c r="F216" s="12"/>
      <c r="G216" s="13" t="str">
        <f>IF(OR(H216="Current",H216="1–30 days",H216="31–60 days",H216="61–90 days",H216="91+ days"),IF(D216&gt;=Setup!$B$4,0,DATEDIF(D216,Setup!$B$4,"D")),"")</f>
        <v/>
      </c>
      <c r="H216" s="14" t="str">
        <f>IF(AND(A216="",B216="",C216="",D216="",E216="",F216=""),"",IF(OR(A216="",B216="",C216="",D216="",E216="",F216=""),"Incomplete",IF(COUNTIF($L$5:$L$1004,L216)&gt;1,"Check invoice #",IF(OR(COUNT(E216)=0,COUNT(F216)=0),"Check amounts",IF(OR(E216&lt;0,F216&lt;0,F216&gt;E216),"Check amounts",IF(OR(COUNT(C216)=0,COUNT(D216)=0),"Check dates",IF(D216&lt;C216,"Check dates",IF(ROUND(F216,2)=0,"Paid / zero balance",IF(Setup!$B$4="","Set aging date",IF(D216&gt;=Setup!$B$4,"Current",IF(DATEDIF(D216,Setup!$B$4,"D")&lt;=30,"1–30 days",IF(DATEDIF(D216,Setup!$B$4,"D")&lt;=60,"31–60 days",IF(DATEDIF(D216,Setup!$B$4,"D")&lt;=90,"61–90 days","91+ days")))))))))))))</f>
        <v/>
      </c>
      <c r="I216" s="5"/>
      <c r="J216" s="15">
        <f>IF(OR(H216="Current",H216="1–30 days",H216="31–60 days",H216="61–90 days",H216="91+ days"),F216,0)</f>
        <v>0</v>
      </c>
      <c r="K216">
        <f>IF(J216&gt;0,IF(COUNTIFS($M$5:$M216,M216,$J$5:$J216,"&gt;0")=1,1,0),0)</f>
        <v>0</v>
      </c>
      <c r="L216" t="str">
        <f>IF(A216="","","k"&amp;SUBSTITUTE(SUBSTITUTE(SUBSTITUTE(SUBSTITUTE(SUBSTITUTE(SUBSTITUTE(A216,"~","{t}"),"*","{s}"),"?","{q}"),"&lt;","{lt}"),"&gt;","{gt}"),"=","{eq}"))</f>
        <v/>
      </c>
      <c r="M216" t="str">
        <f>IF(B216="","","k"&amp;SUBSTITUTE(SUBSTITUTE(SUBSTITUTE(SUBSTITUTE(SUBSTITUTE(SUBSTITUTE(B216,"~","{t}"),"*","{s}"),"?","{q}"),"&lt;","{lt}"),"&gt;","{gt}"),"=","{eq}"))</f>
        <v/>
      </c>
    </row>
    <row r="217" spans="1:13" x14ac:dyDescent="0.25">
      <c r="A217" s="5"/>
      <c r="B217" s="5"/>
      <c r="C217" s="8"/>
      <c r="D217" s="8"/>
      <c r="E217" s="12"/>
      <c r="F217" s="12"/>
      <c r="G217" s="13" t="str">
        <f>IF(OR(H217="Current",H217="1–30 days",H217="31–60 days",H217="61–90 days",H217="91+ days"),IF(D217&gt;=Setup!$B$4,0,DATEDIF(D217,Setup!$B$4,"D")),"")</f>
        <v/>
      </c>
      <c r="H217" s="14" t="str">
        <f>IF(AND(A217="",B217="",C217="",D217="",E217="",F217=""),"",IF(OR(A217="",B217="",C217="",D217="",E217="",F217=""),"Incomplete",IF(COUNTIF($L$5:$L$1004,L217)&gt;1,"Check invoice #",IF(OR(COUNT(E217)=0,COUNT(F217)=0),"Check amounts",IF(OR(E217&lt;0,F217&lt;0,F217&gt;E217),"Check amounts",IF(OR(COUNT(C217)=0,COUNT(D217)=0),"Check dates",IF(D217&lt;C217,"Check dates",IF(ROUND(F217,2)=0,"Paid / zero balance",IF(Setup!$B$4="","Set aging date",IF(D217&gt;=Setup!$B$4,"Current",IF(DATEDIF(D217,Setup!$B$4,"D")&lt;=30,"1–30 days",IF(DATEDIF(D217,Setup!$B$4,"D")&lt;=60,"31–60 days",IF(DATEDIF(D217,Setup!$B$4,"D")&lt;=90,"61–90 days","91+ days")))))))))))))</f>
        <v/>
      </c>
      <c r="I217" s="5"/>
      <c r="J217" s="15">
        <f>IF(OR(H217="Current",H217="1–30 days",H217="31–60 days",H217="61–90 days",H217="91+ days"),F217,0)</f>
        <v>0</v>
      </c>
      <c r="K217">
        <f>IF(J217&gt;0,IF(COUNTIFS($M$5:$M217,M217,$J$5:$J217,"&gt;0")=1,1,0),0)</f>
        <v>0</v>
      </c>
      <c r="L217" t="str">
        <f>IF(A217="","","k"&amp;SUBSTITUTE(SUBSTITUTE(SUBSTITUTE(SUBSTITUTE(SUBSTITUTE(SUBSTITUTE(A217,"~","{t}"),"*","{s}"),"?","{q}"),"&lt;","{lt}"),"&gt;","{gt}"),"=","{eq}"))</f>
        <v/>
      </c>
      <c r="M217" t="str">
        <f>IF(B217="","","k"&amp;SUBSTITUTE(SUBSTITUTE(SUBSTITUTE(SUBSTITUTE(SUBSTITUTE(SUBSTITUTE(B217,"~","{t}"),"*","{s}"),"?","{q}"),"&lt;","{lt}"),"&gt;","{gt}"),"=","{eq}"))</f>
        <v/>
      </c>
    </row>
    <row r="218" spans="1:13" x14ac:dyDescent="0.25">
      <c r="A218" s="5"/>
      <c r="B218" s="5"/>
      <c r="C218" s="8"/>
      <c r="D218" s="8"/>
      <c r="E218" s="12"/>
      <c r="F218" s="12"/>
      <c r="G218" s="13" t="str">
        <f>IF(OR(H218="Current",H218="1–30 days",H218="31–60 days",H218="61–90 days",H218="91+ days"),IF(D218&gt;=Setup!$B$4,0,DATEDIF(D218,Setup!$B$4,"D")),"")</f>
        <v/>
      </c>
      <c r="H218" s="14" t="str">
        <f>IF(AND(A218="",B218="",C218="",D218="",E218="",F218=""),"",IF(OR(A218="",B218="",C218="",D218="",E218="",F218=""),"Incomplete",IF(COUNTIF($L$5:$L$1004,L218)&gt;1,"Check invoice #",IF(OR(COUNT(E218)=0,COUNT(F218)=0),"Check amounts",IF(OR(E218&lt;0,F218&lt;0,F218&gt;E218),"Check amounts",IF(OR(COUNT(C218)=0,COUNT(D218)=0),"Check dates",IF(D218&lt;C218,"Check dates",IF(ROUND(F218,2)=0,"Paid / zero balance",IF(Setup!$B$4="","Set aging date",IF(D218&gt;=Setup!$B$4,"Current",IF(DATEDIF(D218,Setup!$B$4,"D")&lt;=30,"1–30 days",IF(DATEDIF(D218,Setup!$B$4,"D")&lt;=60,"31–60 days",IF(DATEDIF(D218,Setup!$B$4,"D")&lt;=90,"61–90 days","91+ days")))))))))))))</f>
        <v/>
      </c>
      <c r="I218" s="5"/>
      <c r="J218" s="15">
        <f>IF(OR(H218="Current",H218="1–30 days",H218="31–60 days",H218="61–90 days",H218="91+ days"),F218,0)</f>
        <v>0</v>
      </c>
      <c r="K218">
        <f>IF(J218&gt;0,IF(COUNTIFS($M$5:$M218,M218,$J$5:$J218,"&gt;0")=1,1,0),0)</f>
        <v>0</v>
      </c>
      <c r="L218" t="str">
        <f>IF(A218="","","k"&amp;SUBSTITUTE(SUBSTITUTE(SUBSTITUTE(SUBSTITUTE(SUBSTITUTE(SUBSTITUTE(A218,"~","{t}"),"*","{s}"),"?","{q}"),"&lt;","{lt}"),"&gt;","{gt}"),"=","{eq}"))</f>
        <v/>
      </c>
      <c r="M218" t="str">
        <f>IF(B218="","","k"&amp;SUBSTITUTE(SUBSTITUTE(SUBSTITUTE(SUBSTITUTE(SUBSTITUTE(SUBSTITUTE(B218,"~","{t}"),"*","{s}"),"?","{q}"),"&lt;","{lt}"),"&gt;","{gt}"),"=","{eq}"))</f>
        <v/>
      </c>
    </row>
    <row r="219" spans="1:13" x14ac:dyDescent="0.25">
      <c r="A219" s="5"/>
      <c r="B219" s="5"/>
      <c r="C219" s="8"/>
      <c r="D219" s="8"/>
      <c r="E219" s="12"/>
      <c r="F219" s="12"/>
      <c r="G219" s="13" t="str">
        <f>IF(OR(H219="Current",H219="1–30 days",H219="31–60 days",H219="61–90 days",H219="91+ days"),IF(D219&gt;=Setup!$B$4,0,DATEDIF(D219,Setup!$B$4,"D")),"")</f>
        <v/>
      </c>
      <c r="H219" s="14" t="str">
        <f>IF(AND(A219="",B219="",C219="",D219="",E219="",F219=""),"",IF(OR(A219="",B219="",C219="",D219="",E219="",F219=""),"Incomplete",IF(COUNTIF($L$5:$L$1004,L219)&gt;1,"Check invoice #",IF(OR(COUNT(E219)=0,COUNT(F219)=0),"Check amounts",IF(OR(E219&lt;0,F219&lt;0,F219&gt;E219),"Check amounts",IF(OR(COUNT(C219)=0,COUNT(D219)=0),"Check dates",IF(D219&lt;C219,"Check dates",IF(ROUND(F219,2)=0,"Paid / zero balance",IF(Setup!$B$4="","Set aging date",IF(D219&gt;=Setup!$B$4,"Current",IF(DATEDIF(D219,Setup!$B$4,"D")&lt;=30,"1–30 days",IF(DATEDIF(D219,Setup!$B$4,"D")&lt;=60,"31–60 days",IF(DATEDIF(D219,Setup!$B$4,"D")&lt;=90,"61–90 days","91+ days")))))))))))))</f>
        <v/>
      </c>
      <c r="I219" s="5"/>
      <c r="J219" s="15">
        <f>IF(OR(H219="Current",H219="1–30 days",H219="31–60 days",H219="61–90 days",H219="91+ days"),F219,0)</f>
        <v>0</v>
      </c>
      <c r="K219">
        <f>IF(J219&gt;0,IF(COUNTIFS($M$5:$M219,M219,$J$5:$J219,"&gt;0")=1,1,0),0)</f>
        <v>0</v>
      </c>
      <c r="L219" t="str">
        <f>IF(A219="","","k"&amp;SUBSTITUTE(SUBSTITUTE(SUBSTITUTE(SUBSTITUTE(SUBSTITUTE(SUBSTITUTE(A219,"~","{t}"),"*","{s}"),"?","{q}"),"&lt;","{lt}"),"&gt;","{gt}"),"=","{eq}"))</f>
        <v/>
      </c>
      <c r="M219" t="str">
        <f>IF(B219="","","k"&amp;SUBSTITUTE(SUBSTITUTE(SUBSTITUTE(SUBSTITUTE(SUBSTITUTE(SUBSTITUTE(B219,"~","{t}"),"*","{s}"),"?","{q}"),"&lt;","{lt}"),"&gt;","{gt}"),"=","{eq}"))</f>
        <v/>
      </c>
    </row>
    <row r="220" spans="1:13" x14ac:dyDescent="0.25">
      <c r="A220" s="5"/>
      <c r="B220" s="5"/>
      <c r="C220" s="8"/>
      <c r="D220" s="8"/>
      <c r="E220" s="12"/>
      <c r="F220" s="12"/>
      <c r="G220" s="13" t="str">
        <f>IF(OR(H220="Current",H220="1–30 days",H220="31–60 days",H220="61–90 days",H220="91+ days"),IF(D220&gt;=Setup!$B$4,0,DATEDIF(D220,Setup!$B$4,"D")),"")</f>
        <v/>
      </c>
      <c r="H220" s="14" t="str">
        <f>IF(AND(A220="",B220="",C220="",D220="",E220="",F220=""),"",IF(OR(A220="",B220="",C220="",D220="",E220="",F220=""),"Incomplete",IF(COUNTIF($L$5:$L$1004,L220)&gt;1,"Check invoice #",IF(OR(COUNT(E220)=0,COUNT(F220)=0),"Check amounts",IF(OR(E220&lt;0,F220&lt;0,F220&gt;E220),"Check amounts",IF(OR(COUNT(C220)=0,COUNT(D220)=0),"Check dates",IF(D220&lt;C220,"Check dates",IF(ROUND(F220,2)=0,"Paid / zero balance",IF(Setup!$B$4="","Set aging date",IF(D220&gt;=Setup!$B$4,"Current",IF(DATEDIF(D220,Setup!$B$4,"D")&lt;=30,"1–30 days",IF(DATEDIF(D220,Setup!$B$4,"D")&lt;=60,"31–60 days",IF(DATEDIF(D220,Setup!$B$4,"D")&lt;=90,"61–90 days","91+ days")))))))))))))</f>
        <v/>
      </c>
      <c r="I220" s="5"/>
      <c r="J220" s="15">
        <f>IF(OR(H220="Current",H220="1–30 days",H220="31–60 days",H220="61–90 days",H220="91+ days"),F220,0)</f>
        <v>0</v>
      </c>
      <c r="K220">
        <f>IF(J220&gt;0,IF(COUNTIFS($M$5:$M220,M220,$J$5:$J220,"&gt;0")=1,1,0),0)</f>
        <v>0</v>
      </c>
      <c r="L220" t="str">
        <f>IF(A220="","","k"&amp;SUBSTITUTE(SUBSTITUTE(SUBSTITUTE(SUBSTITUTE(SUBSTITUTE(SUBSTITUTE(A220,"~","{t}"),"*","{s}"),"?","{q}"),"&lt;","{lt}"),"&gt;","{gt}"),"=","{eq}"))</f>
        <v/>
      </c>
      <c r="M220" t="str">
        <f>IF(B220="","","k"&amp;SUBSTITUTE(SUBSTITUTE(SUBSTITUTE(SUBSTITUTE(SUBSTITUTE(SUBSTITUTE(B220,"~","{t}"),"*","{s}"),"?","{q}"),"&lt;","{lt}"),"&gt;","{gt}"),"=","{eq}"))</f>
        <v/>
      </c>
    </row>
    <row r="221" spans="1:13" x14ac:dyDescent="0.25">
      <c r="A221" s="5"/>
      <c r="B221" s="5"/>
      <c r="C221" s="8"/>
      <c r="D221" s="8"/>
      <c r="E221" s="12"/>
      <c r="F221" s="12"/>
      <c r="G221" s="13" t="str">
        <f>IF(OR(H221="Current",H221="1–30 days",H221="31–60 days",H221="61–90 days",H221="91+ days"),IF(D221&gt;=Setup!$B$4,0,DATEDIF(D221,Setup!$B$4,"D")),"")</f>
        <v/>
      </c>
      <c r="H221" s="14" t="str">
        <f>IF(AND(A221="",B221="",C221="",D221="",E221="",F221=""),"",IF(OR(A221="",B221="",C221="",D221="",E221="",F221=""),"Incomplete",IF(COUNTIF($L$5:$L$1004,L221)&gt;1,"Check invoice #",IF(OR(COUNT(E221)=0,COUNT(F221)=0),"Check amounts",IF(OR(E221&lt;0,F221&lt;0,F221&gt;E221),"Check amounts",IF(OR(COUNT(C221)=0,COUNT(D221)=0),"Check dates",IF(D221&lt;C221,"Check dates",IF(ROUND(F221,2)=0,"Paid / zero balance",IF(Setup!$B$4="","Set aging date",IF(D221&gt;=Setup!$B$4,"Current",IF(DATEDIF(D221,Setup!$B$4,"D")&lt;=30,"1–30 days",IF(DATEDIF(D221,Setup!$B$4,"D")&lt;=60,"31–60 days",IF(DATEDIF(D221,Setup!$B$4,"D")&lt;=90,"61–90 days","91+ days")))))))))))))</f>
        <v/>
      </c>
      <c r="I221" s="5"/>
      <c r="J221" s="15">
        <f>IF(OR(H221="Current",H221="1–30 days",H221="31–60 days",H221="61–90 days",H221="91+ days"),F221,0)</f>
        <v>0</v>
      </c>
      <c r="K221">
        <f>IF(J221&gt;0,IF(COUNTIFS($M$5:$M221,M221,$J$5:$J221,"&gt;0")=1,1,0),0)</f>
        <v>0</v>
      </c>
      <c r="L221" t="str">
        <f>IF(A221="","","k"&amp;SUBSTITUTE(SUBSTITUTE(SUBSTITUTE(SUBSTITUTE(SUBSTITUTE(SUBSTITUTE(A221,"~","{t}"),"*","{s}"),"?","{q}"),"&lt;","{lt}"),"&gt;","{gt}"),"=","{eq}"))</f>
        <v/>
      </c>
      <c r="M221" t="str">
        <f>IF(B221="","","k"&amp;SUBSTITUTE(SUBSTITUTE(SUBSTITUTE(SUBSTITUTE(SUBSTITUTE(SUBSTITUTE(B221,"~","{t}"),"*","{s}"),"?","{q}"),"&lt;","{lt}"),"&gt;","{gt}"),"=","{eq}"))</f>
        <v/>
      </c>
    </row>
    <row r="222" spans="1:13" x14ac:dyDescent="0.25">
      <c r="A222" s="5"/>
      <c r="B222" s="5"/>
      <c r="C222" s="8"/>
      <c r="D222" s="8"/>
      <c r="E222" s="12"/>
      <c r="F222" s="12"/>
      <c r="G222" s="13" t="str">
        <f>IF(OR(H222="Current",H222="1–30 days",H222="31–60 days",H222="61–90 days",H222="91+ days"),IF(D222&gt;=Setup!$B$4,0,DATEDIF(D222,Setup!$B$4,"D")),"")</f>
        <v/>
      </c>
      <c r="H222" s="14" t="str">
        <f>IF(AND(A222="",B222="",C222="",D222="",E222="",F222=""),"",IF(OR(A222="",B222="",C222="",D222="",E222="",F222=""),"Incomplete",IF(COUNTIF($L$5:$L$1004,L222)&gt;1,"Check invoice #",IF(OR(COUNT(E222)=0,COUNT(F222)=0),"Check amounts",IF(OR(E222&lt;0,F222&lt;0,F222&gt;E222),"Check amounts",IF(OR(COUNT(C222)=0,COUNT(D222)=0),"Check dates",IF(D222&lt;C222,"Check dates",IF(ROUND(F222,2)=0,"Paid / zero balance",IF(Setup!$B$4="","Set aging date",IF(D222&gt;=Setup!$B$4,"Current",IF(DATEDIF(D222,Setup!$B$4,"D")&lt;=30,"1–30 days",IF(DATEDIF(D222,Setup!$B$4,"D")&lt;=60,"31–60 days",IF(DATEDIF(D222,Setup!$B$4,"D")&lt;=90,"61–90 days","91+ days")))))))))))))</f>
        <v/>
      </c>
      <c r="I222" s="5"/>
      <c r="J222" s="15">
        <f>IF(OR(H222="Current",H222="1–30 days",H222="31–60 days",H222="61–90 days",H222="91+ days"),F222,0)</f>
        <v>0</v>
      </c>
      <c r="K222">
        <f>IF(J222&gt;0,IF(COUNTIFS($M$5:$M222,M222,$J$5:$J222,"&gt;0")=1,1,0),0)</f>
        <v>0</v>
      </c>
      <c r="L222" t="str">
        <f>IF(A222="","","k"&amp;SUBSTITUTE(SUBSTITUTE(SUBSTITUTE(SUBSTITUTE(SUBSTITUTE(SUBSTITUTE(A222,"~","{t}"),"*","{s}"),"?","{q}"),"&lt;","{lt}"),"&gt;","{gt}"),"=","{eq}"))</f>
        <v/>
      </c>
      <c r="M222" t="str">
        <f>IF(B222="","","k"&amp;SUBSTITUTE(SUBSTITUTE(SUBSTITUTE(SUBSTITUTE(SUBSTITUTE(SUBSTITUTE(B222,"~","{t}"),"*","{s}"),"?","{q}"),"&lt;","{lt}"),"&gt;","{gt}"),"=","{eq}"))</f>
        <v/>
      </c>
    </row>
    <row r="223" spans="1:13" x14ac:dyDescent="0.25">
      <c r="A223" s="5"/>
      <c r="B223" s="5"/>
      <c r="C223" s="8"/>
      <c r="D223" s="8"/>
      <c r="E223" s="12"/>
      <c r="F223" s="12"/>
      <c r="G223" s="13" t="str">
        <f>IF(OR(H223="Current",H223="1–30 days",H223="31–60 days",H223="61–90 days",H223="91+ days"),IF(D223&gt;=Setup!$B$4,0,DATEDIF(D223,Setup!$B$4,"D")),"")</f>
        <v/>
      </c>
      <c r="H223" s="14" t="str">
        <f>IF(AND(A223="",B223="",C223="",D223="",E223="",F223=""),"",IF(OR(A223="",B223="",C223="",D223="",E223="",F223=""),"Incomplete",IF(COUNTIF($L$5:$L$1004,L223)&gt;1,"Check invoice #",IF(OR(COUNT(E223)=0,COUNT(F223)=0),"Check amounts",IF(OR(E223&lt;0,F223&lt;0,F223&gt;E223),"Check amounts",IF(OR(COUNT(C223)=0,COUNT(D223)=0),"Check dates",IF(D223&lt;C223,"Check dates",IF(ROUND(F223,2)=0,"Paid / zero balance",IF(Setup!$B$4="","Set aging date",IF(D223&gt;=Setup!$B$4,"Current",IF(DATEDIF(D223,Setup!$B$4,"D")&lt;=30,"1–30 days",IF(DATEDIF(D223,Setup!$B$4,"D")&lt;=60,"31–60 days",IF(DATEDIF(D223,Setup!$B$4,"D")&lt;=90,"61–90 days","91+ days")))))))))))))</f>
        <v/>
      </c>
      <c r="I223" s="5"/>
      <c r="J223" s="15">
        <f>IF(OR(H223="Current",H223="1–30 days",H223="31–60 days",H223="61–90 days",H223="91+ days"),F223,0)</f>
        <v>0</v>
      </c>
      <c r="K223">
        <f>IF(J223&gt;0,IF(COUNTIFS($M$5:$M223,M223,$J$5:$J223,"&gt;0")=1,1,0),0)</f>
        <v>0</v>
      </c>
      <c r="L223" t="str">
        <f>IF(A223="","","k"&amp;SUBSTITUTE(SUBSTITUTE(SUBSTITUTE(SUBSTITUTE(SUBSTITUTE(SUBSTITUTE(A223,"~","{t}"),"*","{s}"),"?","{q}"),"&lt;","{lt}"),"&gt;","{gt}"),"=","{eq}"))</f>
        <v/>
      </c>
      <c r="M223" t="str">
        <f>IF(B223="","","k"&amp;SUBSTITUTE(SUBSTITUTE(SUBSTITUTE(SUBSTITUTE(SUBSTITUTE(SUBSTITUTE(B223,"~","{t}"),"*","{s}"),"?","{q}"),"&lt;","{lt}"),"&gt;","{gt}"),"=","{eq}"))</f>
        <v/>
      </c>
    </row>
    <row r="224" spans="1:13" x14ac:dyDescent="0.25">
      <c r="A224" s="5"/>
      <c r="B224" s="5"/>
      <c r="C224" s="8"/>
      <c r="D224" s="8"/>
      <c r="E224" s="12"/>
      <c r="F224" s="12"/>
      <c r="G224" s="13" t="str">
        <f>IF(OR(H224="Current",H224="1–30 days",H224="31–60 days",H224="61–90 days",H224="91+ days"),IF(D224&gt;=Setup!$B$4,0,DATEDIF(D224,Setup!$B$4,"D")),"")</f>
        <v/>
      </c>
      <c r="H224" s="14" t="str">
        <f>IF(AND(A224="",B224="",C224="",D224="",E224="",F224=""),"",IF(OR(A224="",B224="",C224="",D224="",E224="",F224=""),"Incomplete",IF(COUNTIF($L$5:$L$1004,L224)&gt;1,"Check invoice #",IF(OR(COUNT(E224)=0,COUNT(F224)=0),"Check amounts",IF(OR(E224&lt;0,F224&lt;0,F224&gt;E224),"Check amounts",IF(OR(COUNT(C224)=0,COUNT(D224)=0),"Check dates",IF(D224&lt;C224,"Check dates",IF(ROUND(F224,2)=0,"Paid / zero balance",IF(Setup!$B$4="","Set aging date",IF(D224&gt;=Setup!$B$4,"Current",IF(DATEDIF(D224,Setup!$B$4,"D")&lt;=30,"1–30 days",IF(DATEDIF(D224,Setup!$B$4,"D")&lt;=60,"31–60 days",IF(DATEDIF(D224,Setup!$B$4,"D")&lt;=90,"61–90 days","91+ days")))))))))))))</f>
        <v/>
      </c>
      <c r="I224" s="5"/>
      <c r="J224" s="15">
        <f>IF(OR(H224="Current",H224="1–30 days",H224="31–60 days",H224="61–90 days",H224="91+ days"),F224,0)</f>
        <v>0</v>
      </c>
      <c r="K224">
        <f>IF(J224&gt;0,IF(COUNTIFS($M$5:$M224,M224,$J$5:$J224,"&gt;0")=1,1,0),0)</f>
        <v>0</v>
      </c>
      <c r="L224" t="str">
        <f>IF(A224="","","k"&amp;SUBSTITUTE(SUBSTITUTE(SUBSTITUTE(SUBSTITUTE(SUBSTITUTE(SUBSTITUTE(A224,"~","{t}"),"*","{s}"),"?","{q}"),"&lt;","{lt}"),"&gt;","{gt}"),"=","{eq}"))</f>
        <v/>
      </c>
      <c r="M224" t="str">
        <f>IF(B224="","","k"&amp;SUBSTITUTE(SUBSTITUTE(SUBSTITUTE(SUBSTITUTE(SUBSTITUTE(SUBSTITUTE(B224,"~","{t}"),"*","{s}"),"?","{q}"),"&lt;","{lt}"),"&gt;","{gt}"),"=","{eq}"))</f>
        <v/>
      </c>
    </row>
    <row r="225" spans="1:13" x14ac:dyDescent="0.25">
      <c r="A225" s="5"/>
      <c r="B225" s="5"/>
      <c r="C225" s="8"/>
      <c r="D225" s="8"/>
      <c r="E225" s="12"/>
      <c r="F225" s="12"/>
      <c r="G225" s="13" t="str">
        <f>IF(OR(H225="Current",H225="1–30 days",H225="31–60 days",H225="61–90 days",H225="91+ days"),IF(D225&gt;=Setup!$B$4,0,DATEDIF(D225,Setup!$B$4,"D")),"")</f>
        <v/>
      </c>
      <c r="H225" s="14" t="str">
        <f>IF(AND(A225="",B225="",C225="",D225="",E225="",F225=""),"",IF(OR(A225="",B225="",C225="",D225="",E225="",F225=""),"Incomplete",IF(COUNTIF($L$5:$L$1004,L225)&gt;1,"Check invoice #",IF(OR(COUNT(E225)=0,COUNT(F225)=0),"Check amounts",IF(OR(E225&lt;0,F225&lt;0,F225&gt;E225),"Check amounts",IF(OR(COUNT(C225)=0,COUNT(D225)=0),"Check dates",IF(D225&lt;C225,"Check dates",IF(ROUND(F225,2)=0,"Paid / zero balance",IF(Setup!$B$4="","Set aging date",IF(D225&gt;=Setup!$B$4,"Current",IF(DATEDIF(D225,Setup!$B$4,"D")&lt;=30,"1–30 days",IF(DATEDIF(D225,Setup!$B$4,"D")&lt;=60,"31–60 days",IF(DATEDIF(D225,Setup!$B$4,"D")&lt;=90,"61–90 days","91+ days")))))))))))))</f>
        <v/>
      </c>
      <c r="I225" s="5"/>
      <c r="J225" s="15">
        <f>IF(OR(H225="Current",H225="1–30 days",H225="31–60 days",H225="61–90 days",H225="91+ days"),F225,0)</f>
        <v>0</v>
      </c>
      <c r="K225">
        <f>IF(J225&gt;0,IF(COUNTIFS($M$5:$M225,M225,$J$5:$J225,"&gt;0")=1,1,0),0)</f>
        <v>0</v>
      </c>
      <c r="L225" t="str">
        <f>IF(A225="","","k"&amp;SUBSTITUTE(SUBSTITUTE(SUBSTITUTE(SUBSTITUTE(SUBSTITUTE(SUBSTITUTE(A225,"~","{t}"),"*","{s}"),"?","{q}"),"&lt;","{lt}"),"&gt;","{gt}"),"=","{eq}"))</f>
        <v/>
      </c>
      <c r="M225" t="str">
        <f>IF(B225="","","k"&amp;SUBSTITUTE(SUBSTITUTE(SUBSTITUTE(SUBSTITUTE(SUBSTITUTE(SUBSTITUTE(B225,"~","{t}"),"*","{s}"),"?","{q}"),"&lt;","{lt}"),"&gt;","{gt}"),"=","{eq}"))</f>
        <v/>
      </c>
    </row>
    <row r="226" spans="1:13" x14ac:dyDescent="0.25">
      <c r="A226" s="5"/>
      <c r="B226" s="5"/>
      <c r="C226" s="8"/>
      <c r="D226" s="8"/>
      <c r="E226" s="12"/>
      <c r="F226" s="12"/>
      <c r="G226" s="13" t="str">
        <f>IF(OR(H226="Current",H226="1–30 days",H226="31–60 days",H226="61–90 days",H226="91+ days"),IF(D226&gt;=Setup!$B$4,0,DATEDIF(D226,Setup!$B$4,"D")),"")</f>
        <v/>
      </c>
      <c r="H226" s="14" t="str">
        <f>IF(AND(A226="",B226="",C226="",D226="",E226="",F226=""),"",IF(OR(A226="",B226="",C226="",D226="",E226="",F226=""),"Incomplete",IF(COUNTIF($L$5:$L$1004,L226)&gt;1,"Check invoice #",IF(OR(COUNT(E226)=0,COUNT(F226)=0),"Check amounts",IF(OR(E226&lt;0,F226&lt;0,F226&gt;E226),"Check amounts",IF(OR(COUNT(C226)=0,COUNT(D226)=0),"Check dates",IF(D226&lt;C226,"Check dates",IF(ROUND(F226,2)=0,"Paid / zero balance",IF(Setup!$B$4="","Set aging date",IF(D226&gt;=Setup!$B$4,"Current",IF(DATEDIF(D226,Setup!$B$4,"D")&lt;=30,"1–30 days",IF(DATEDIF(D226,Setup!$B$4,"D")&lt;=60,"31–60 days",IF(DATEDIF(D226,Setup!$B$4,"D")&lt;=90,"61–90 days","91+ days")))))))))))))</f>
        <v/>
      </c>
      <c r="I226" s="5"/>
      <c r="J226" s="15">
        <f>IF(OR(H226="Current",H226="1–30 days",H226="31–60 days",H226="61–90 days",H226="91+ days"),F226,0)</f>
        <v>0</v>
      </c>
      <c r="K226">
        <f>IF(J226&gt;0,IF(COUNTIFS($M$5:$M226,M226,$J$5:$J226,"&gt;0")=1,1,0),0)</f>
        <v>0</v>
      </c>
      <c r="L226" t="str">
        <f>IF(A226="","","k"&amp;SUBSTITUTE(SUBSTITUTE(SUBSTITUTE(SUBSTITUTE(SUBSTITUTE(SUBSTITUTE(A226,"~","{t}"),"*","{s}"),"?","{q}"),"&lt;","{lt}"),"&gt;","{gt}"),"=","{eq}"))</f>
        <v/>
      </c>
      <c r="M226" t="str">
        <f>IF(B226="","","k"&amp;SUBSTITUTE(SUBSTITUTE(SUBSTITUTE(SUBSTITUTE(SUBSTITUTE(SUBSTITUTE(B226,"~","{t}"),"*","{s}"),"?","{q}"),"&lt;","{lt}"),"&gt;","{gt}"),"=","{eq}"))</f>
        <v/>
      </c>
    </row>
    <row r="227" spans="1:13" x14ac:dyDescent="0.25">
      <c r="A227" s="5"/>
      <c r="B227" s="5"/>
      <c r="C227" s="8"/>
      <c r="D227" s="8"/>
      <c r="E227" s="12"/>
      <c r="F227" s="12"/>
      <c r="G227" s="13" t="str">
        <f>IF(OR(H227="Current",H227="1–30 days",H227="31–60 days",H227="61–90 days",H227="91+ days"),IF(D227&gt;=Setup!$B$4,0,DATEDIF(D227,Setup!$B$4,"D")),"")</f>
        <v/>
      </c>
      <c r="H227" s="14" t="str">
        <f>IF(AND(A227="",B227="",C227="",D227="",E227="",F227=""),"",IF(OR(A227="",B227="",C227="",D227="",E227="",F227=""),"Incomplete",IF(COUNTIF($L$5:$L$1004,L227)&gt;1,"Check invoice #",IF(OR(COUNT(E227)=0,COUNT(F227)=0),"Check amounts",IF(OR(E227&lt;0,F227&lt;0,F227&gt;E227),"Check amounts",IF(OR(COUNT(C227)=0,COUNT(D227)=0),"Check dates",IF(D227&lt;C227,"Check dates",IF(ROUND(F227,2)=0,"Paid / zero balance",IF(Setup!$B$4="","Set aging date",IF(D227&gt;=Setup!$B$4,"Current",IF(DATEDIF(D227,Setup!$B$4,"D")&lt;=30,"1–30 days",IF(DATEDIF(D227,Setup!$B$4,"D")&lt;=60,"31–60 days",IF(DATEDIF(D227,Setup!$B$4,"D")&lt;=90,"61–90 days","91+ days")))))))))))))</f>
        <v/>
      </c>
      <c r="I227" s="5"/>
      <c r="J227" s="15">
        <f>IF(OR(H227="Current",H227="1–30 days",H227="31–60 days",H227="61–90 days",H227="91+ days"),F227,0)</f>
        <v>0</v>
      </c>
      <c r="K227">
        <f>IF(J227&gt;0,IF(COUNTIFS($M$5:$M227,M227,$J$5:$J227,"&gt;0")=1,1,0),0)</f>
        <v>0</v>
      </c>
      <c r="L227" t="str">
        <f>IF(A227="","","k"&amp;SUBSTITUTE(SUBSTITUTE(SUBSTITUTE(SUBSTITUTE(SUBSTITUTE(SUBSTITUTE(A227,"~","{t}"),"*","{s}"),"?","{q}"),"&lt;","{lt}"),"&gt;","{gt}"),"=","{eq}"))</f>
        <v/>
      </c>
      <c r="M227" t="str">
        <f>IF(B227="","","k"&amp;SUBSTITUTE(SUBSTITUTE(SUBSTITUTE(SUBSTITUTE(SUBSTITUTE(SUBSTITUTE(B227,"~","{t}"),"*","{s}"),"?","{q}"),"&lt;","{lt}"),"&gt;","{gt}"),"=","{eq}"))</f>
        <v/>
      </c>
    </row>
    <row r="228" spans="1:13" x14ac:dyDescent="0.25">
      <c r="A228" s="5"/>
      <c r="B228" s="5"/>
      <c r="C228" s="8"/>
      <c r="D228" s="8"/>
      <c r="E228" s="12"/>
      <c r="F228" s="12"/>
      <c r="G228" s="13" t="str">
        <f>IF(OR(H228="Current",H228="1–30 days",H228="31–60 days",H228="61–90 days",H228="91+ days"),IF(D228&gt;=Setup!$B$4,0,DATEDIF(D228,Setup!$B$4,"D")),"")</f>
        <v/>
      </c>
      <c r="H228" s="14" t="str">
        <f>IF(AND(A228="",B228="",C228="",D228="",E228="",F228=""),"",IF(OR(A228="",B228="",C228="",D228="",E228="",F228=""),"Incomplete",IF(COUNTIF($L$5:$L$1004,L228)&gt;1,"Check invoice #",IF(OR(COUNT(E228)=0,COUNT(F228)=0),"Check amounts",IF(OR(E228&lt;0,F228&lt;0,F228&gt;E228),"Check amounts",IF(OR(COUNT(C228)=0,COUNT(D228)=0),"Check dates",IF(D228&lt;C228,"Check dates",IF(ROUND(F228,2)=0,"Paid / zero balance",IF(Setup!$B$4="","Set aging date",IF(D228&gt;=Setup!$B$4,"Current",IF(DATEDIF(D228,Setup!$B$4,"D")&lt;=30,"1–30 days",IF(DATEDIF(D228,Setup!$B$4,"D")&lt;=60,"31–60 days",IF(DATEDIF(D228,Setup!$B$4,"D")&lt;=90,"61–90 days","91+ days")))))))))))))</f>
        <v/>
      </c>
      <c r="I228" s="5"/>
      <c r="J228" s="15">
        <f>IF(OR(H228="Current",H228="1–30 days",H228="31–60 days",H228="61–90 days",H228="91+ days"),F228,0)</f>
        <v>0</v>
      </c>
      <c r="K228">
        <f>IF(J228&gt;0,IF(COUNTIFS($M$5:$M228,M228,$J$5:$J228,"&gt;0")=1,1,0),0)</f>
        <v>0</v>
      </c>
      <c r="L228" t="str">
        <f>IF(A228="","","k"&amp;SUBSTITUTE(SUBSTITUTE(SUBSTITUTE(SUBSTITUTE(SUBSTITUTE(SUBSTITUTE(A228,"~","{t}"),"*","{s}"),"?","{q}"),"&lt;","{lt}"),"&gt;","{gt}"),"=","{eq}"))</f>
        <v/>
      </c>
      <c r="M228" t="str">
        <f>IF(B228="","","k"&amp;SUBSTITUTE(SUBSTITUTE(SUBSTITUTE(SUBSTITUTE(SUBSTITUTE(SUBSTITUTE(B228,"~","{t}"),"*","{s}"),"?","{q}"),"&lt;","{lt}"),"&gt;","{gt}"),"=","{eq}"))</f>
        <v/>
      </c>
    </row>
    <row r="229" spans="1:13" x14ac:dyDescent="0.25">
      <c r="A229" s="5"/>
      <c r="B229" s="5"/>
      <c r="C229" s="8"/>
      <c r="D229" s="8"/>
      <c r="E229" s="12"/>
      <c r="F229" s="12"/>
      <c r="G229" s="13" t="str">
        <f>IF(OR(H229="Current",H229="1–30 days",H229="31–60 days",H229="61–90 days",H229="91+ days"),IF(D229&gt;=Setup!$B$4,0,DATEDIF(D229,Setup!$B$4,"D")),"")</f>
        <v/>
      </c>
      <c r="H229" s="14" t="str">
        <f>IF(AND(A229="",B229="",C229="",D229="",E229="",F229=""),"",IF(OR(A229="",B229="",C229="",D229="",E229="",F229=""),"Incomplete",IF(COUNTIF($L$5:$L$1004,L229)&gt;1,"Check invoice #",IF(OR(COUNT(E229)=0,COUNT(F229)=0),"Check amounts",IF(OR(E229&lt;0,F229&lt;0,F229&gt;E229),"Check amounts",IF(OR(COUNT(C229)=0,COUNT(D229)=0),"Check dates",IF(D229&lt;C229,"Check dates",IF(ROUND(F229,2)=0,"Paid / zero balance",IF(Setup!$B$4="","Set aging date",IF(D229&gt;=Setup!$B$4,"Current",IF(DATEDIF(D229,Setup!$B$4,"D")&lt;=30,"1–30 days",IF(DATEDIF(D229,Setup!$B$4,"D")&lt;=60,"31–60 days",IF(DATEDIF(D229,Setup!$B$4,"D")&lt;=90,"61–90 days","91+ days")))))))))))))</f>
        <v/>
      </c>
      <c r="I229" s="5"/>
      <c r="J229" s="15">
        <f>IF(OR(H229="Current",H229="1–30 days",H229="31–60 days",H229="61–90 days",H229="91+ days"),F229,0)</f>
        <v>0</v>
      </c>
      <c r="K229">
        <f>IF(J229&gt;0,IF(COUNTIFS($M$5:$M229,M229,$J$5:$J229,"&gt;0")=1,1,0),0)</f>
        <v>0</v>
      </c>
      <c r="L229" t="str">
        <f>IF(A229="","","k"&amp;SUBSTITUTE(SUBSTITUTE(SUBSTITUTE(SUBSTITUTE(SUBSTITUTE(SUBSTITUTE(A229,"~","{t}"),"*","{s}"),"?","{q}"),"&lt;","{lt}"),"&gt;","{gt}"),"=","{eq}"))</f>
        <v/>
      </c>
      <c r="M229" t="str">
        <f>IF(B229="","","k"&amp;SUBSTITUTE(SUBSTITUTE(SUBSTITUTE(SUBSTITUTE(SUBSTITUTE(SUBSTITUTE(B229,"~","{t}"),"*","{s}"),"?","{q}"),"&lt;","{lt}"),"&gt;","{gt}"),"=","{eq}"))</f>
        <v/>
      </c>
    </row>
    <row r="230" spans="1:13" x14ac:dyDescent="0.25">
      <c r="A230" s="5"/>
      <c r="B230" s="5"/>
      <c r="C230" s="8"/>
      <c r="D230" s="8"/>
      <c r="E230" s="12"/>
      <c r="F230" s="12"/>
      <c r="G230" s="13" t="str">
        <f>IF(OR(H230="Current",H230="1–30 days",H230="31–60 days",H230="61–90 days",H230="91+ days"),IF(D230&gt;=Setup!$B$4,0,DATEDIF(D230,Setup!$B$4,"D")),"")</f>
        <v/>
      </c>
      <c r="H230" s="14" t="str">
        <f>IF(AND(A230="",B230="",C230="",D230="",E230="",F230=""),"",IF(OR(A230="",B230="",C230="",D230="",E230="",F230=""),"Incomplete",IF(COUNTIF($L$5:$L$1004,L230)&gt;1,"Check invoice #",IF(OR(COUNT(E230)=0,COUNT(F230)=0),"Check amounts",IF(OR(E230&lt;0,F230&lt;0,F230&gt;E230),"Check amounts",IF(OR(COUNT(C230)=0,COUNT(D230)=0),"Check dates",IF(D230&lt;C230,"Check dates",IF(ROUND(F230,2)=0,"Paid / zero balance",IF(Setup!$B$4="","Set aging date",IF(D230&gt;=Setup!$B$4,"Current",IF(DATEDIF(D230,Setup!$B$4,"D")&lt;=30,"1–30 days",IF(DATEDIF(D230,Setup!$B$4,"D")&lt;=60,"31–60 days",IF(DATEDIF(D230,Setup!$B$4,"D")&lt;=90,"61–90 days","91+ days")))))))))))))</f>
        <v/>
      </c>
      <c r="I230" s="5"/>
      <c r="J230" s="15">
        <f>IF(OR(H230="Current",H230="1–30 days",H230="31–60 days",H230="61–90 days",H230="91+ days"),F230,0)</f>
        <v>0</v>
      </c>
      <c r="K230">
        <f>IF(J230&gt;0,IF(COUNTIFS($M$5:$M230,M230,$J$5:$J230,"&gt;0")=1,1,0),0)</f>
        <v>0</v>
      </c>
      <c r="L230" t="str">
        <f>IF(A230="","","k"&amp;SUBSTITUTE(SUBSTITUTE(SUBSTITUTE(SUBSTITUTE(SUBSTITUTE(SUBSTITUTE(A230,"~","{t}"),"*","{s}"),"?","{q}"),"&lt;","{lt}"),"&gt;","{gt}"),"=","{eq}"))</f>
        <v/>
      </c>
      <c r="M230" t="str">
        <f>IF(B230="","","k"&amp;SUBSTITUTE(SUBSTITUTE(SUBSTITUTE(SUBSTITUTE(SUBSTITUTE(SUBSTITUTE(B230,"~","{t}"),"*","{s}"),"?","{q}"),"&lt;","{lt}"),"&gt;","{gt}"),"=","{eq}"))</f>
        <v/>
      </c>
    </row>
    <row r="231" spans="1:13" x14ac:dyDescent="0.25">
      <c r="A231" s="5"/>
      <c r="B231" s="5"/>
      <c r="C231" s="8"/>
      <c r="D231" s="8"/>
      <c r="E231" s="12"/>
      <c r="F231" s="12"/>
      <c r="G231" s="13" t="str">
        <f>IF(OR(H231="Current",H231="1–30 days",H231="31–60 days",H231="61–90 days",H231="91+ days"),IF(D231&gt;=Setup!$B$4,0,DATEDIF(D231,Setup!$B$4,"D")),"")</f>
        <v/>
      </c>
      <c r="H231" s="14" t="str">
        <f>IF(AND(A231="",B231="",C231="",D231="",E231="",F231=""),"",IF(OR(A231="",B231="",C231="",D231="",E231="",F231=""),"Incomplete",IF(COUNTIF($L$5:$L$1004,L231)&gt;1,"Check invoice #",IF(OR(COUNT(E231)=0,COUNT(F231)=0),"Check amounts",IF(OR(E231&lt;0,F231&lt;0,F231&gt;E231),"Check amounts",IF(OR(COUNT(C231)=0,COUNT(D231)=0),"Check dates",IF(D231&lt;C231,"Check dates",IF(ROUND(F231,2)=0,"Paid / zero balance",IF(Setup!$B$4="","Set aging date",IF(D231&gt;=Setup!$B$4,"Current",IF(DATEDIF(D231,Setup!$B$4,"D")&lt;=30,"1–30 days",IF(DATEDIF(D231,Setup!$B$4,"D")&lt;=60,"31–60 days",IF(DATEDIF(D231,Setup!$B$4,"D")&lt;=90,"61–90 days","91+ days")))))))))))))</f>
        <v/>
      </c>
      <c r="I231" s="5"/>
      <c r="J231" s="15">
        <f>IF(OR(H231="Current",H231="1–30 days",H231="31–60 days",H231="61–90 days",H231="91+ days"),F231,0)</f>
        <v>0</v>
      </c>
      <c r="K231">
        <f>IF(J231&gt;0,IF(COUNTIFS($M$5:$M231,M231,$J$5:$J231,"&gt;0")=1,1,0),0)</f>
        <v>0</v>
      </c>
      <c r="L231" t="str">
        <f>IF(A231="","","k"&amp;SUBSTITUTE(SUBSTITUTE(SUBSTITUTE(SUBSTITUTE(SUBSTITUTE(SUBSTITUTE(A231,"~","{t}"),"*","{s}"),"?","{q}"),"&lt;","{lt}"),"&gt;","{gt}"),"=","{eq}"))</f>
        <v/>
      </c>
      <c r="M231" t="str">
        <f>IF(B231="","","k"&amp;SUBSTITUTE(SUBSTITUTE(SUBSTITUTE(SUBSTITUTE(SUBSTITUTE(SUBSTITUTE(B231,"~","{t}"),"*","{s}"),"?","{q}"),"&lt;","{lt}"),"&gt;","{gt}"),"=","{eq}"))</f>
        <v/>
      </c>
    </row>
    <row r="232" spans="1:13" x14ac:dyDescent="0.25">
      <c r="A232" s="5"/>
      <c r="B232" s="5"/>
      <c r="C232" s="8"/>
      <c r="D232" s="8"/>
      <c r="E232" s="12"/>
      <c r="F232" s="12"/>
      <c r="G232" s="13" t="str">
        <f>IF(OR(H232="Current",H232="1–30 days",H232="31–60 days",H232="61–90 days",H232="91+ days"),IF(D232&gt;=Setup!$B$4,0,DATEDIF(D232,Setup!$B$4,"D")),"")</f>
        <v/>
      </c>
      <c r="H232" s="14" t="str">
        <f>IF(AND(A232="",B232="",C232="",D232="",E232="",F232=""),"",IF(OR(A232="",B232="",C232="",D232="",E232="",F232=""),"Incomplete",IF(COUNTIF($L$5:$L$1004,L232)&gt;1,"Check invoice #",IF(OR(COUNT(E232)=0,COUNT(F232)=0),"Check amounts",IF(OR(E232&lt;0,F232&lt;0,F232&gt;E232),"Check amounts",IF(OR(COUNT(C232)=0,COUNT(D232)=0),"Check dates",IF(D232&lt;C232,"Check dates",IF(ROUND(F232,2)=0,"Paid / zero balance",IF(Setup!$B$4="","Set aging date",IF(D232&gt;=Setup!$B$4,"Current",IF(DATEDIF(D232,Setup!$B$4,"D")&lt;=30,"1–30 days",IF(DATEDIF(D232,Setup!$B$4,"D")&lt;=60,"31–60 days",IF(DATEDIF(D232,Setup!$B$4,"D")&lt;=90,"61–90 days","91+ days")))))))))))))</f>
        <v/>
      </c>
      <c r="I232" s="5"/>
      <c r="J232" s="15">
        <f>IF(OR(H232="Current",H232="1–30 days",H232="31–60 days",H232="61–90 days",H232="91+ days"),F232,0)</f>
        <v>0</v>
      </c>
      <c r="K232">
        <f>IF(J232&gt;0,IF(COUNTIFS($M$5:$M232,M232,$J$5:$J232,"&gt;0")=1,1,0),0)</f>
        <v>0</v>
      </c>
      <c r="L232" t="str">
        <f>IF(A232="","","k"&amp;SUBSTITUTE(SUBSTITUTE(SUBSTITUTE(SUBSTITUTE(SUBSTITUTE(SUBSTITUTE(A232,"~","{t}"),"*","{s}"),"?","{q}"),"&lt;","{lt}"),"&gt;","{gt}"),"=","{eq}"))</f>
        <v/>
      </c>
      <c r="M232" t="str">
        <f>IF(B232="","","k"&amp;SUBSTITUTE(SUBSTITUTE(SUBSTITUTE(SUBSTITUTE(SUBSTITUTE(SUBSTITUTE(B232,"~","{t}"),"*","{s}"),"?","{q}"),"&lt;","{lt}"),"&gt;","{gt}"),"=","{eq}"))</f>
        <v/>
      </c>
    </row>
    <row r="233" spans="1:13" x14ac:dyDescent="0.25">
      <c r="A233" s="5"/>
      <c r="B233" s="5"/>
      <c r="C233" s="8"/>
      <c r="D233" s="8"/>
      <c r="E233" s="12"/>
      <c r="F233" s="12"/>
      <c r="G233" s="13" t="str">
        <f>IF(OR(H233="Current",H233="1–30 days",H233="31–60 days",H233="61–90 days",H233="91+ days"),IF(D233&gt;=Setup!$B$4,0,DATEDIF(D233,Setup!$B$4,"D")),"")</f>
        <v/>
      </c>
      <c r="H233" s="14" t="str">
        <f>IF(AND(A233="",B233="",C233="",D233="",E233="",F233=""),"",IF(OR(A233="",B233="",C233="",D233="",E233="",F233=""),"Incomplete",IF(COUNTIF($L$5:$L$1004,L233)&gt;1,"Check invoice #",IF(OR(COUNT(E233)=0,COUNT(F233)=0),"Check amounts",IF(OR(E233&lt;0,F233&lt;0,F233&gt;E233),"Check amounts",IF(OR(COUNT(C233)=0,COUNT(D233)=0),"Check dates",IF(D233&lt;C233,"Check dates",IF(ROUND(F233,2)=0,"Paid / zero balance",IF(Setup!$B$4="","Set aging date",IF(D233&gt;=Setup!$B$4,"Current",IF(DATEDIF(D233,Setup!$B$4,"D")&lt;=30,"1–30 days",IF(DATEDIF(D233,Setup!$B$4,"D")&lt;=60,"31–60 days",IF(DATEDIF(D233,Setup!$B$4,"D")&lt;=90,"61–90 days","91+ days")))))))))))))</f>
        <v/>
      </c>
      <c r="I233" s="5"/>
      <c r="J233" s="15">
        <f>IF(OR(H233="Current",H233="1–30 days",H233="31–60 days",H233="61–90 days",H233="91+ days"),F233,0)</f>
        <v>0</v>
      </c>
      <c r="K233">
        <f>IF(J233&gt;0,IF(COUNTIFS($M$5:$M233,M233,$J$5:$J233,"&gt;0")=1,1,0),0)</f>
        <v>0</v>
      </c>
      <c r="L233" t="str">
        <f>IF(A233="","","k"&amp;SUBSTITUTE(SUBSTITUTE(SUBSTITUTE(SUBSTITUTE(SUBSTITUTE(SUBSTITUTE(A233,"~","{t}"),"*","{s}"),"?","{q}"),"&lt;","{lt}"),"&gt;","{gt}"),"=","{eq}"))</f>
        <v/>
      </c>
      <c r="M233" t="str">
        <f>IF(B233="","","k"&amp;SUBSTITUTE(SUBSTITUTE(SUBSTITUTE(SUBSTITUTE(SUBSTITUTE(SUBSTITUTE(B233,"~","{t}"),"*","{s}"),"?","{q}"),"&lt;","{lt}"),"&gt;","{gt}"),"=","{eq}"))</f>
        <v/>
      </c>
    </row>
    <row r="234" spans="1:13" x14ac:dyDescent="0.25">
      <c r="A234" s="5"/>
      <c r="B234" s="5"/>
      <c r="C234" s="8"/>
      <c r="D234" s="8"/>
      <c r="E234" s="12"/>
      <c r="F234" s="12"/>
      <c r="G234" s="13" t="str">
        <f>IF(OR(H234="Current",H234="1–30 days",H234="31–60 days",H234="61–90 days",H234="91+ days"),IF(D234&gt;=Setup!$B$4,0,DATEDIF(D234,Setup!$B$4,"D")),"")</f>
        <v/>
      </c>
      <c r="H234" s="14" t="str">
        <f>IF(AND(A234="",B234="",C234="",D234="",E234="",F234=""),"",IF(OR(A234="",B234="",C234="",D234="",E234="",F234=""),"Incomplete",IF(COUNTIF($L$5:$L$1004,L234)&gt;1,"Check invoice #",IF(OR(COUNT(E234)=0,COUNT(F234)=0),"Check amounts",IF(OR(E234&lt;0,F234&lt;0,F234&gt;E234),"Check amounts",IF(OR(COUNT(C234)=0,COUNT(D234)=0),"Check dates",IF(D234&lt;C234,"Check dates",IF(ROUND(F234,2)=0,"Paid / zero balance",IF(Setup!$B$4="","Set aging date",IF(D234&gt;=Setup!$B$4,"Current",IF(DATEDIF(D234,Setup!$B$4,"D")&lt;=30,"1–30 days",IF(DATEDIF(D234,Setup!$B$4,"D")&lt;=60,"31–60 days",IF(DATEDIF(D234,Setup!$B$4,"D")&lt;=90,"61–90 days","91+ days")))))))))))))</f>
        <v/>
      </c>
      <c r="I234" s="5"/>
      <c r="J234" s="15">
        <f>IF(OR(H234="Current",H234="1–30 days",H234="31–60 days",H234="61–90 days",H234="91+ days"),F234,0)</f>
        <v>0</v>
      </c>
      <c r="K234">
        <f>IF(J234&gt;0,IF(COUNTIFS($M$5:$M234,M234,$J$5:$J234,"&gt;0")=1,1,0),0)</f>
        <v>0</v>
      </c>
      <c r="L234" t="str">
        <f>IF(A234="","","k"&amp;SUBSTITUTE(SUBSTITUTE(SUBSTITUTE(SUBSTITUTE(SUBSTITUTE(SUBSTITUTE(A234,"~","{t}"),"*","{s}"),"?","{q}"),"&lt;","{lt}"),"&gt;","{gt}"),"=","{eq}"))</f>
        <v/>
      </c>
      <c r="M234" t="str">
        <f>IF(B234="","","k"&amp;SUBSTITUTE(SUBSTITUTE(SUBSTITUTE(SUBSTITUTE(SUBSTITUTE(SUBSTITUTE(B234,"~","{t}"),"*","{s}"),"?","{q}"),"&lt;","{lt}"),"&gt;","{gt}"),"=","{eq}"))</f>
        <v/>
      </c>
    </row>
    <row r="235" spans="1:13" x14ac:dyDescent="0.25">
      <c r="A235" s="5"/>
      <c r="B235" s="5"/>
      <c r="C235" s="8"/>
      <c r="D235" s="8"/>
      <c r="E235" s="12"/>
      <c r="F235" s="12"/>
      <c r="G235" s="13" t="str">
        <f>IF(OR(H235="Current",H235="1–30 days",H235="31–60 days",H235="61–90 days",H235="91+ days"),IF(D235&gt;=Setup!$B$4,0,DATEDIF(D235,Setup!$B$4,"D")),"")</f>
        <v/>
      </c>
      <c r="H235" s="14" t="str">
        <f>IF(AND(A235="",B235="",C235="",D235="",E235="",F235=""),"",IF(OR(A235="",B235="",C235="",D235="",E235="",F235=""),"Incomplete",IF(COUNTIF($L$5:$L$1004,L235)&gt;1,"Check invoice #",IF(OR(COUNT(E235)=0,COUNT(F235)=0),"Check amounts",IF(OR(E235&lt;0,F235&lt;0,F235&gt;E235),"Check amounts",IF(OR(COUNT(C235)=0,COUNT(D235)=0),"Check dates",IF(D235&lt;C235,"Check dates",IF(ROUND(F235,2)=0,"Paid / zero balance",IF(Setup!$B$4="","Set aging date",IF(D235&gt;=Setup!$B$4,"Current",IF(DATEDIF(D235,Setup!$B$4,"D")&lt;=30,"1–30 days",IF(DATEDIF(D235,Setup!$B$4,"D")&lt;=60,"31–60 days",IF(DATEDIF(D235,Setup!$B$4,"D")&lt;=90,"61–90 days","91+ days")))))))))))))</f>
        <v/>
      </c>
      <c r="I235" s="5"/>
      <c r="J235" s="15">
        <f>IF(OR(H235="Current",H235="1–30 days",H235="31–60 days",H235="61–90 days",H235="91+ days"),F235,0)</f>
        <v>0</v>
      </c>
      <c r="K235">
        <f>IF(J235&gt;0,IF(COUNTIFS($M$5:$M235,M235,$J$5:$J235,"&gt;0")=1,1,0),0)</f>
        <v>0</v>
      </c>
      <c r="L235" t="str">
        <f>IF(A235="","","k"&amp;SUBSTITUTE(SUBSTITUTE(SUBSTITUTE(SUBSTITUTE(SUBSTITUTE(SUBSTITUTE(A235,"~","{t}"),"*","{s}"),"?","{q}"),"&lt;","{lt}"),"&gt;","{gt}"),"=","{eq}"))</f>
        <v/>
      </c>
      <c r="M235" t="str">
        <f>IF(B235="","","k"&amp;SUBSTITUTE(SUBSTITUTE(SUBSTITUTE(SUBSTITUTE(SUBSTITUTE(SUBSTITUTE(B235,"~","{t}"),"*","{s}"),"?","{q}"),"&lt;","{lt}"),"&gt;","{gt}"),"=","{eq}"))</f>
        <v/>
      </c>
    </row>
    <row r="236" spans="1:13" x14ac:dyDescent="0.25">
      <c r="A236" s="5"/>
      <c r="B236" s="5"/>
      <c r="C236" s="8"/>
      <c r="D236" s="8"/>
      <c r="E236" s="12"/>
      <c r="F236" s="12"/>
      <c r="G236" s="13" t="str">
        <f>IF(OR(H236="Current",H236="1–30 days",H236="31–60 days",H236="61–90 days",H236="91+ days"),IF(D236&gt;=Setup!$B$4,0,DATEDIF(D236,Setup!$B$4,"D")),"")</f>
        <v/>
      </c>
      <c r="H236" s="14" t="str">
        <f>IF(AND(A236="",B236="",C236="",D236="",E236="",F236=""),"",IF(OR(A236="",B236="",C236="",D236="",E236="",F236=""),"Incomplete",IF(COUNTIF($L$5:$L$1004,L236)&gt;1,"Check invoice #",IF(OR(COUNT(E236)=0,COUNT(F236)=0),"Check amounts",IF(OR(E236&lt;0,F236&lt;0,F236&gt;E236),"Check amounts",IF(OR(COUNT(C236)=0,COUNT(D236)=0),"Check dates",IF(D236&lt;C236,"Check dates",IF(ROUND(F236,2)=0,"Paid / zero balance",IF(Setup!$B$4="","Set aging date",IF(D236&gt;=Setup!$B$4,"Current",IF(DATEDIF(D236,Setup!$B$4,"D")&lt;=30,"1–30 days",IF(DATEDIF(D236,Setup!$B$4,"D")&lt;=60,"31–60 days",IF(DATEDIF(D236,Setup!$B$4,"D")&lt;=90,"61–90 days","91+ days")))))))))))))</f>
        <v/>
      </c>
      <c r="I236" s="5"/>
      <c r="J236" s="15">
        <f>IF(OR(H236="Current",H236="1–30 days",H236="31–60 days",H236="61–90 days",H236="91+ days"),F236,0)</f>
        <v>0</v>
      </c>
      <c r="K236">
        <f>IF(J236&gt;0,IF(COUNTIFS($M$5:$M236,M236,$J$5:$J236,"&gt;0")=1,1,0),0)</f>
        <v>0</v>
      </c>
      <c r="L236" t="str">
        <f>IF(A236="","","k"&amp;SUBSTITUTE(SUBSTITUTE(SUBSTITUTE(SUBSTITUTE(SUBSTITUTE(SUBSTITUTE(A236,"~","{t}"),"*","{s}"),"?","{q}"),"&lt;","{lt}"),"&gt;","{gt}"),"=","{eq}"))</f>
        <v/>
      </c>
      <c r="M236" t="str">
        <f>IF(B236="","","k"&amp;SUBSTITUTE(SUBSTITUTE(SUBSTITUTE(SUBSTITUTE(SUBSTITUTE(SUBSTITUTE(B236,"~","{t}"),"*","{s}"),"?","{q}"),"&lt;","{lt}"),"&gt;","{gt}"),"=","{eq}"))</f>
        <v/>
      </c>
    </row>
    <row r="237" spans="1:13" x14ac:dyDescent="0.25">
      <c r="A237" s="5"/>
      <c r="B237" s="5"/>
      <c r="C237" s="8"/>
      <c r="D237" s="8"/>
      <c r="E237" s="12"/>
      <c r="F237" s="12"/>
      <c r="G237" s="13" t="str">
        <f>IF(OR(H237="Current",H237="1–30 days",H237="31–60 days",H237="61–90 days",H237="91+ days"),IF(D237&gt;=Setup!$B$4,0,DATEDIF(D237,Setup!$B$4,"D")),"")</f>
        <v/>
      </c>
      <c r="H237" s="14" t="str">
        <f>IF(AND(A237="",B237="",C237="",D237="",E237="",F237=""),"",IF(OR(A237="",B237="",C237="",D237="",E237="",F237=""),"Incomplete",IF(COUNTIF($L$5:$L$1004,L237)&gt;1,"Check invoice #",IF(OR(COUNT(E237)=0,COUNT(F237)=0),"Check amounts",IF(OR(E237&lt;0,F237&lt;0,F237&gt;E237),"Check amounts",IF(OR(COUNT(C237)=0,COUNT(D237)=0),"Check dates",IF(D237&lt;C237,"Check dates",IF(ROUND(F237,2)=0,"Paid / zero balance",IF(Setup!$B$4="","Set aging date",IF(D237&gt;=Setup!$B$4,"Current",IF(DATEDIF(D237,Setup!$B$4,"D")&lt;=30,"1–30 days",IF(DATEDIF(D237,Setup!$B$4,"D")&lt;=60,"31–60 days",IF(DATEDIF(D237,Setup!$B$4,"D")&lt;=90,"61–90 days","91+ days")))))))))))))</f>
        <v/>
      </c>
      <c r="I237" s="5"/>
      <c r="J237" s="15">
        <f>IF(OR(H237="Current",H237="1–30 days",H237="31–60 days",H237="61–90 days",H237="91+ days"),F237,0)</f>
        <v>0</v>
      </c>
      <c r="K237">
        <f>IF(J237&gt;0,IF(COUNTIFS($M$5:$M237,M237,$J$5:$J237,"&gt;0")=1,1,0),0)</f>
        <v>0</v>
      </c>
      <c r="L237" t="str">
        <f>IF(A237="","","k"&amp;SUBSTITUTE(SUBSTITUTE(SUBSTITUTE(SUBSTITUTE(SUBSTITUTE(SUBSTITUTE(A237,"~","{t}"),"*","{s}"),"?","{q}"),"&lt;","{lt}"),"&gt;","{gt}"),"=","{eq}"))</f>
        <v/>
      </c>
      <c r="M237" t="str">
        <f>IF(B237="","","k"&amp;SUBSTITUTE(SUBSTITUTE(SUBSTITUTE(SUBSTITUTE(SUBSTITUTE(SUBSTITUTE(B237,"~","{t}"),"*","{s}"),"?","{q}"),"&lt;","{lt}"),"&gt;","{gt}"),"=","{eq}"))</f>
        <v/>
      </c>
    </row>
    <row r="238" spans="1:13" x14ac:dyDescent="0.25">
      <c r="A238" s="5"/>
      <c r="B238" s="5"/>
      <c r="C238" s="8"/>
      <c r="D238" s="8"/>
      <c r="E238" s="12"/>
      <c r="F238" s="12"/>
      <c r="G238" s="13" t="str">
        <f>IF(OR(H238="Current",H238="1–30 days",H238="31–60 days",H238="61–90 days",H238="91+ days"),IF(D238&gt;=Setup!$B$4,0,DATEDIF(D238,Setup!$B$4,"D")),"")</f>
        <v/>
      </c>
      <c r="H238" s="14" t="str">
        <f>IF(AND(A238="",B238="",C238="",D238="",E238="",F238=""),"",IF(OR(A238="",B238="",C238="",D238="",E238="",F238=""),"Incomplete",IF(COUNTIF($L$5:$L$1004,L238)&gt;1,"Check invoice #",IF(OR(COUNT(E238)=0,COUNT(F238)=0),"Check amounts",IF(OR(E238&lt;0,F238&lt;0,F238&gt;E238),"Check amounts",IF(OR(COUNT(C238)=0,COUNT(D238)=0),"Check dates",IF(D238&lt;C238,"Check dates",IF(ROUND(F238,2)=0,"Paid / zero balance",IF(Setup!$B$4="","Set aging date",IF(D238&gt;=Setup!$B$4,"Current",IF(DATEDIF(D238,Setup!$B$4,"D")&lt;=30,"1–30 days",IF(DATEDIF(D238,Setup!$B$4,"D")&lt;=60,"31–60 days",IF(DATEDIF(D238,Setup!$B$4,"D")&lt;=90,"61–90 days","91+ days")))))))))))))</f>
        <v/>
      </c>
      <c r="I238" s="5"/>
      <c r="J238" s="15">
        <f>IF(OR(H238="Current",H238="1–30 days",H238="31–60 days",H238="61–90 days",H238="91+ days"),F238,0)</f>
        <v>0</v>
      </c>
      <c r="K238">
        <f>IF(J238&gt;0,IF(COUNTIFS($M$5:$M238,M238,$J$5:$J238,"&gt;0")=1,1,0),0)</f>
        <v>0</v>
      </c>
      <c r="L238" t="str">
        <f>IF(A238="","","k"&amp;SUBSTITUTE(SUBSTITUTE(SUBSTITUTE(SUBSTITUTE(SUBSTITUTE(SUBSTITUTE(A238,"~","{t}"),"*","{s}"),"?","{q}"),"&lt;","{lt}"),"&gt;","{gt}"),"=","{eq}"))</f>
        <v/>
      </c>
      <c r="M238" t="str">
        <f>IF(B238="","","k"&amp;SUBSTITUTE(SUBSTITUTE(SUBSTITUTE(SUBSTITUTE(SUBSTITUTE(SUBSTITUTE(B238,"~","{t}"),"*","{s}"),"?","{q}"),"&lt;","{lt}"),"&gt;","{gt}"),"=","{eq}"))</f>
        <v/>
      </c>
    </row>
    <row r="239" spans="1:13" x14ac:dyDescent="0.25">
      <c r="A239" s="5"/>
      <c r="B239" s="5"/>
      <c r="C239" s="8"/>
      <c r="D239" s="8"/>
      <c r="E239" s="12"/>
      <c r="F239" s="12"/>
      <c r="G239" s="13" t="str">
        <f>IF(OR(H239="Current",H239="1–30 days",H239="31–60 days",H239="61–90 days",H239="91+ days"),IF(D239&gt;=Setup!$B$4,0,DATEDIF(D239,Setup!$B$4,"D")),"")</f>
        <v/>
      </c>
      <c r="H239" s="14" t="str">
        <f>IF(AND(A239="",B239="",C239="",D239="",E239="",F239=""),"",IF(OR(A239="",B239="",C239="",D239="",E239="",F239=""),"Incomplete",IF(COUNTIF($L$5:$L$1004,L239)&gt;1,"Check invoice #",IF(OR(COUNT(E239)=0,COUNT(F239)=0),"Check amounts",IF(OR(E239&lt;0,F239&lt;0,F239&gt;E239),"Check amounts",IF(OR(COUNT(C239)=0,COUNT(D239)=0),"Check dates",IF(D239&lt;C239,"Check dates",IF(ROUND(F239,2)=0,"Paid / zero balance",IF(Setup!$B$4="","Set aging date",IF(D239&gt;=Setup!$B$4,"Current",IF(DATEDIF(D239,Setup!$B$4,"D")&lt;=30,"1–30 days",IF(DATEDIF(D239,Setup!$B$4,"D")&lt;=60,"31–60 days",IF(DATEDIF(D239,Setup!$B$4,"D")&lt;=90,"61–90 days","91+ days")))))))))))))</f>
        <v/>
      </c>
      <c r="I239" s="5"/>
      <c r="J239" s="15">
        <f>IF(OR(H239="Current",H239="1–30 days",H239="31–60 days",H239="61–90 days",H239="91+ days"),F239,0)</f>
        <v>0</v>
      </c>
      <c r="K239">
        <f>IF(J239&gt;0,IF(COUNTIFS($M$5:$M239,M239,$J$5:$J239,"&gt;0")=1,1,0),0)</f>
        <v>0</v>
      </c>
      <c r="L239" t="str">
        <f>IF(A239="","","k"&amp;SUBSTITUTE(SUBSTITUTE(SUBSTITUTE(SUBSTITUTE(SUBSTITUTE(SUBSTITUTE(A239,"~","{t}"),"*","{s}"),"?","{q}"),"&lt;","{lt}"),"&gt;","{gt}"),"=","{eq}"))</f>
        <v/>
      </c>
      <c r="M239" t="str">
        <f>IF(B239="","","k"&amp;SUBSTITUTE(SUBSTITUTE(SUBSTITUTE(SUBSTITUTE(SUBSTITUTE(SUBSTITUTE(B239,"~","{t}"),"*","{s}"),"?","{q}"),"&lt;","{lt}"),"&gt;","{gt}"),"=","{eq}"))</f>
        <v/>
      </c>
    </row>
    <row r="240" spans="1:13" x14ac:dyDescent="0.25">
      <c r="A240" s="5"/>
      <c r="B240" s="5"/>
      <c r="C240" s="8"/>
      <c r="D240" s="8"/>
      <c r="E240" s="12"/>
      <c r="F240" s="12"/>
      <c r="G240" s="13" t="str">
        <f>IF(OR(H240="Current",H240="1–30 days",H240="31–60 days",H240="61–90 days",H240="91+ days"),IF(D240&gt;=Setup!$B$4,0,DATEDIF(D240,Setup!$B$4,"D")),"")</f>
        <v/>
      </c>
      <c r="H240" s="14" t="str">
        <f>IF(AND(A240="",B240="",C240="",D240="",E240="",F240=""),"",IF(OR(A240="",B240="",C240="",D240="",E240="",F240=""),"Incomplete",IF(COUNTIF($L$5:$L$1004,L240)&gt;1,"Check invoice #",IF(OR(COUNT(E240)=0,COUNT(F240)=0),"Check amounts",IF(OR(E240&lt;0,F240&lt;0,F240&gt;E240),"Check amounts",IF(OR(COUNT(C240)=0,COUNT(D240)=0),"Check dates",IF(D240&lt;C240,"Check dates",IF(ROUND(F240,2)=0,"Paid / zero balance",IF(Setup!$B$4="","Set aging date",IF(D240&gt;=Setup!$B$4,"Current",IF(DATEDIF(D240,Setup!$B$4,"D")&lt;=30,"1–30 days",IF(DATEDIF(D240,Setup!$B$4,"D")&lt;=60,"31–60 days",IF(DATEDIF(D240,Setup!$B$4,"D")&lt;=90,"61–90 days","91+ days")))))))))))))</f>
        <v/>
      </c>
      <c r="I240" s="5"/>
      <c r="J240" s="15">
        <f>IF(OR(H240="Current",H240="1–30 days",H240="31–60 days",H240="61–90 days",H240="91+ days"),F240,0)</f>
        <v>0</v>
      </c>
      <c r="K240">
        <f>IF(J240&gt;0,IF(COUNTIFS($M$5:$M240,M240,$J$5:$J240,"&gt;0")=1,1,0),0)</f>
        <v>0</v>
      </c>
      <c r="L240" t="str">
        <f>IF(A240="","","k"&amp;SUBSTITUTE(SUBSTITUTE(SUBSTITUTE(SUBSTITUTE(SUBSTITUTE(SUBSTITUTE(A240,"~","{t}"),"*","{s}"),"?","{q}"),"&lt;","{lt}"),"&gt;","{gt}"),"=","{eq}"))</f>
        <v/>
      </c>
      <c r="M240" t="str">
        <f>IF(B240="","","k"&amp;SUBSTITUTE(SUBSTITUTE(SUBSTITUTE(SUBSTITUTE(SUBSTITUTE(SUBSTITUTE(B240,"~","{t}"),"*","{s}"),"?","{q}"),"&lt;","{lt}"),"&gt;","{gt}"),"=","{eq}"))</f>
        <v/>
      </c>
    </row>
    <row r="241" spans="1:13" x14ac:dyDescent="0.25">
      <c r="A241" s="5"/>
      <c r="B241" s="5"/>
      <c r="C241" s="8"/>
      <c r="D241" s="8"/>
      <c r="E241" s="12"/>
      <c r="F241" s="12"/>
      <c r="G241" s="13" t="str">
        <f>IF(OR(H241="Current",H241="1–30 days",H241="31–60 days",H241="61–90 days",H241="91+ days"),IF(D241&gt;=Setup!$B$4,0,DATEDIF(D241,Setup!$B$4,"D")),"")</f>
        <v/>
      </c>
      <c r="H241" s="14" t="str">
        <f>IF(AND(A241="",B241="",C241="",D241="",E241="",F241=""),"",IF(OR(A241="",B241="",C241="",D241="",E241="",F241=""),"Incomplete",IF(COUNTIF($L$5:$L$1004,L241)&gt;1,"Check invoice #",IF(OR(COUNT(E241)=0,COUNT(F241)=0),"Check amounts",IF(OR(E241&lt;0,F241&lt;0,F241&gt;E241),"Check amounts",IF(OR(COUNT(C241)=0,COUNT(D241)=0),"Check dates",IF(D241&lt;C241,"Check dates",IF(ROUND(F241,2)=0,"Paid / zero balance",IF(Setup!$B$4="","Set aging date",IF(D241&gt;=Setup!$B$4,"Current",IF(DATEDIF(D241,Setup!$B$4,"D")&lt;=30,"1–30 days",IF(DATEDIF(D241,Setup!$B$4,"D")&lt;=60,"31–60 days",IF(DATEDIF(D241,Setup!$B$4,"D")&lt;=90,"61–90 days","91+ days")))))))))))))</f>
        <v/>
      </c>
      <c r="I241" s="5"/>
      <c r="J241" s="15">
        <f>IF(OR(H241="Current",H241="1–30 days",H241="31–60 days",H241="61–90 days",H241="91+ days"),F241,0)</f>
        <v>0</v>
      </c>
      <c r="K241">
        <f>IF(J241&gt;0,IF(COUNTIFS($M$5:$M241,M241,$J$5:$J241,"&gt;0")=1,1,0),0)</f>
        <v>0</v>
      </c>
      <c r="L241" t="str">
        <f>IF(A241="","","k"&amp;SUBSTITUTE(SUBSTITUTE(SUBSTITUTE(SUBSTITUTE(SUBSTITUTE(SUBSTITUTE(A241,"~","{t}"),"*","{s}"),"?","{q}"),"&lt;","{lt}"),"&gt;","{gt}"),"=","{eq}"))</f>
        <v/>
      </c>
      <c r="M241" t="str">
        <f>IF(B241="","","k"&amp;SUBSTITUTE(SUBSTITUTE(SUBSTITUTE(SUBSTITUTE(SUBSTITUTE(SUBSTITUTE(B241,"~","{t}"),"*","{s}"),"?","{q}"),"&lt;","{lt}"),"&gt;","{gt}"),"=","{eq}"))</f>
        <v/>
      </c>
    </row>
    <row r="242" spans="1:13" x14ac:dyDescent="0.25">
      <c r="A242" s="5"/>
      <c r="B242" s="5"/>
      <c r="C242" s="8"/>
      <c r="D242" s="8"/>
      <c r="E242" s="12"/>
      <c r="F242" s="12"/>
      <c r="G242" s="13" t="str">
        <f>IF(OR(H242="Current",H242="1–30 days",H242="31–60 days",H242="61–90 days",H242="91+ days"),IF(D242&gt;=Setup!$B$4,0,DATEDIF(D242,Setup!$B$4,"D")),"")</f>
        <v/>
      </c>
      <c r="H242" s="14" t="str">
        <f>IF(AND(A242="",B242="",C242="",D242="",E242="",F242=""),"",IF(OR(A242="",B242="",C242="",D242="",E242="",F242=""),"Incomplete",IF(COUNTIF($L$5:$L$1004,L242)&gt;1,"Check invoice #",IF(OR(COUNT(E242)=0,COUNT(F242)=0),"Check amounts",IF(OR(E242&lt;0,F242&lt;0,F242&gt;E242),"Check amounts",IF(OR(COUNT(C242)=0,COUNT(D242)=0),"Check dates",IF(D242&lt;C242,"Check dates",IF(ROUND(F242,2)=0,"Paid / zero balance",IF(Setup!$B$4="","Set aging date",IF(D242&gt;=Setup!$B$4,"Current",IF(DATEDIF(D242,Setup!$B$4,"D")&lt;=30,"1–30 days",IF(DATEDIF(D242,Setup!$B$4,"D")&lt;=60,"31–60 days",IF(DATEDIF(D242,Setup!$B$4,"D")&lt;=90,"61–90 days","91+ days")))))))))))))</f>
        <v/>
      </c>
      <c r="I242" s="5"/>
      <c r="J242" s="15">
        <f>IF(OR(H242="Current",H242="1–30 days",H242="31–60 days",H242="61–90 days",H242="91+ days"),F242,0)</f>
        <v>0</v>
      </c>
      <c r="K242">
        <f>IF(J242&gt;0,IF(COUNTIFS($M$5:$M242,M242,$J$5:$J242,"&gt;0")=1,1,0),0)</f>
        <v>0</v>
      </c>
      <c r="L242" t="str">
        <f>IF(A242="","","k"&amp;SUBSTITUTE(SUBSTITUTE(SUBSTITUTE(SUBSTITUTE(SUBSTITUTE(SUBSTITUTE(A242,"~","{t}"),"*","{s}"),"?","{q}"),"&lt;","{lt}"),"&gt;","{gt}"),"=","{eq}"))</f>
        <v/>
      </c>
      <c r="M242" t="str">
        <f>IF(B242="","","k"&amp;SUBSTITUTE(SUBSTITUTE(SUBSTITUTE(SUBSTITUTE(SUBSTITUTE(SUBSTITUTE(B242,"~","{t}"),"*","{s}"),"?","{q}"),"&lt;","{lt}"),"&gt;","{gt}"),"=","{eq}"))</f>
        <v/>
      </c>
    </row>
    <row r="243" spans="1:13" x14ac:dyDescent="0.25">
      <c r="A243" s="5"/>
      <c r="B243" s="5"/>
      <c r="C243" s="8"/>
      <c r="D243" s="8"/>
      <c r="E243" s="12"/>
      <c r="F243" s="12"/>
      <c r="G243" s="13" t="str">
        <f>IF(OR(H243="Current",H243="1–30 days",H243="31–60 days",H243="61–90 days",H243="91+ days"),IF(D243&gt;=Setup!$B$4,0,DATEDIF(D243,Setup!$B$4,"D")),"")</f>
        <v/>
      </c>
      <c r="H243" s="14" t="str">
        <f>IF(AND(A243="",B243="",C243="",D243="",E243="",F243=""),"",IF(OR(A243="",B243="",C243="",D243="",E243="",F243=""),"Incomplete",IF(COUNTIF($L$5:$L$1004,L243)&gt;1,"Check invoice #",IF(OR(COUNT(E243)=0,COUNT(F243)=0),"Check amounts",IF(OR(E243&lt;0,F243&lt;0,F243&gt;E243),"Check amounts",IF(OR(COUNT(C243)=0,COUNT(D243)=0),"Check dates",IF(D243&lt;C243,"Check dates",IF(ROUND(F243,2)=0,"Paid / zero balance",IF(Setup!$B$4="","Set aging date",IF(D243&gt;=Setup!$B$4,"Current",IF(DATEDIF(D243,Setup!$B$4,"D")&lt;=30,"1–30 days",IF(DATEDIF(D243,Setup!$B$4,"D")&lt;=60,"31–60 days",IF(DATEDIF(D243,Setup!$B$4,"D")&lt;=90,"61–90 days","91+ days")))))))))))))</f>
        <v/>
      </c>
      <c r="I243" s="5"/>
      <c r="J243" s="15">
        <f>IF(OR(H243="Current",H243="1–30 days",H243="31–60 days",H243="61–90 days",H243="91+ days"),F243,0)</f>
        <v>0</v>
      </c>
      <c r="K243">
        <f>IF(J243&gt;0,IF(COUNTIFS($M$5:$M243,M243,$J$5:$J243,"&gt;0")=1,1,0),0)</f>
        <v>0</v>
      </c>
      <c r="L243" t="str">
        <f>IF(A243="","","k"&amp;SUBSTITUTE(SUBSTITUTE(SUBSTITUTE(SUBSTITUTE(SUBSTITUTE(SUBSTITUTE(A243,"~","{t}"),"*","{s}"),"?","{q}"),"&lt;","{lt}"),"&gt;","{gt}"),"=","{eq}"))</f>
        <v/>
      </c>
      <c r="M243" t="str">
        <f>IF(B243="","","k"&amp;SUBSTITUTE(SUBSTITUTE(SUBSTITUTE(SUBSTITUTE(SUBSTITUTE(SUBSTITUTE(B243,"~","{t}"),"*","{s}"),"?","{q}"),"&lt;","{lt}"),"&gt;","{gt}"),"=","{eq}"))</f>
        <v/>
      </c>
    </row>
    <row r="244" spans="1:13" x14ac:dyDescent="0.25">
      <c r="A244" s="5"/>
      <c r="B244" s="5"/>
      <c r="C244" s="8"/>
      <c r="D244" s="8"/>
      <c r="E244" s="12"/>
      <c r="F244" s="12"/>
      <c r="G244" s="13" t="str">
        <f>IF(OR(H244="Current",H244="1–30 days",H244="31–60 days",H244="61–90 days",H244="91+ days"),IF(D244&gt;=Setup!$B$4,0,DATEDIF(D244,Setup!$B$4,"D")),"")</f>
        <v/>
      </c>
      <c r="H244" s="14" t="str">
        <f>IF(AND(A244="",B244="",C244="",D244="",E244="",F244=""),"",IF(OR(A244="",B244="",C244="",D244="",E244="",F244=""),"Incomplete",IF(COUNTIF($L$5:$L$1004,L244)&gt;1,"Check invoice #",IF(OR(COUNT(E244)=0,COUNT(F244)=0),"Check amounts",IF(OR(E244&lt;0,F244&lt;0,F244&gt;E244),"Check amounts",IF(OR(COUNT(C244)=0,COUNT(D244)=0),"Check dates",IF(D244&lt;C244,"Check dates",IF(ROUND(F244,2)=0,"Paid / zero balance",IF(Setup!$B$4="","Set aging date",IF(D244&gt;=Setup!$B$4,"Current",IF(DATEDIF(D244,Setup!$B$4,"D")&lt;=30,"1–30 days",IF(DATEDIF(D244,Setup!$B$4,"D")&lt;=60,"31–60 days",IF(DATEDIF(D244,Setup!$B$4,"D")&lt;=90,"61–90 days","91+ days")))))))))))))</f>
        <v/>
      </c>
      <c r="I244" s="5"/>
      <c r="J244" s="15">
        <f>IF(OR(H244="Current",H244="1–30 days",H244="31–60 days",H244="61–90 days",H244="91+ days"),F244,0)</f>
        <v>0</v>
      </c>
      <c r="K244">
        <f>IF(J244&gt;0,IF(COUNTIFS($M$5:$M244,M244,$J$5:$J244,"&gt;0")=1,1,0),0)</f>
        <v>0</v>
      </c>
      <c r="L244" t="str">
        <f>IF(A244="","","k"&amp;SUBSTITUTE(SUBSTITUTE(SUBSTITUTE(SUBSTITUTE(SUBSTITUTE(SUBSTITUTE(A244,"~","{t}"),"*","{s}"),"?","{q}"),"&lt;","{lt}"),"&gt;","{gt}"),"=","{eq}"))</f>
        <v/>
      </c>
      <c r="M244" t="str">
        <f>IF(B244="","","k"&amp;SUBSTITUTE(SUBSTITUTE(SUBSTITUTE(SUBSTITUTE(SUBSTITUTE(SUBSTITUTE(B244,"~","{t}"),"*","{s}"),"?","{q}"),"&lt;","{lt}"),"&gt;","{gt}"),"=","{eq}"))</f>
        <v/>
      </c>
    </row>
    <row r="245" spans="1:13" x14ac:dyDescent="0.25">
      <c r="A245" s="5"/>
      <c r="B245" s="5"/>
      <c r="C245" s="8"/>
      <c r="D245" s="8"/>
      <c r="E245" s="12"/>
      <c r="F245" s="12"/>
      <c r="G245" s="13" t="str">
        <f>IF(OR(H245="Current",H245="1–30 days",H245="31–60 days",H245="61–90 days",H245="91+ days"),IF(D245&gt;=Setup!$B$4,0,DATEDIF(D245,Setup!$B$4,"D")),"")</f>
        <v/>
      </c>
      <c r="H245" s="14" t="str">
        <f>IF(AND(A245="",B245="",C245="",D245="",E245="",F245=""),"",IF(OR(A245="",B245="",C245="",D245="",E245="",F245=""),"Incomplete",IF(COUNTIF($L$5:$L$1004,L245)&gt;1,"Check invoice #",IF(OR(COUNT(E245)=0,COUNT(F245)=0),"Check amounts",IF(OR(E245&lt;0,F245&lt;0,F245&gt;E245),"Check amounts",IF(OR(COUNT(C245)=0,COUNT(D245)=0),"Check dates",IF(D245&lt;C245,"Check dates",IF(ROUND(F245,2)=0,"Paid / zero balance",IF(Setup!$B$4="","Set aging date",IF(D245&gt;=Setup!$B$4,"Current",IF(DATEDIF(D245,Setup!$B$4,"D")&lt;=30,"1–30 days",IF(DATEDIF(D245,Setup!$B$4,"D")&lt;=60,"31–60 days",IF(DATEDIF(D245,Setup!$B$4,"D")&lt;=90,"61–90 days","91+ days")))))))))))))</f>
        <v/>
      </c>
      <c r="I245" s="5"/>
      <c r="J245" s="15">
        <f>IF(OR(H245="Current",H245="1–30 days",H245="31–60 days",H245="61–90 days",H245="91+ days"),F245,0)</f>
        <v>0</v>
      </c>
      <c r="K245">
        <f>IF(J245&gt;0,IF(COUNTIFS($M$5:$M245,M245,$J$5:$J245,"&gt;0")=1,1,0),0)</f>
        <v>0</v>
      </c>
      <c r="L245" t="str">
        <f>IF(A245="","","k"&amp;SUBSTITUTE(SUBSTITUTE(SUBSTITUTE(SUBSTITUTE(SUBSTITUTE(SUBSTITUTE(A245,"~","{t}"),"*","{s}"),"?","{q}"),"&lt;","{lt}"),"&gt;","{gt}"),"=","{eq}"))</f>
        <v/>
      </c>
      <c r="M245" t="str">
        <f>IF(B245="","","k"&amp;SUBSTITUTE(SUBSTITUTE(SUBSTITUTE(SUBSTITUTE(SUBSTITUTE(SUBSTITUTE(B245,"~","{t}"),"*","{s}"),"?","{q}"),"&lt;","{lt}"),"&gt;","{gt}"),"=","{eq}"))</f>
        <v/>
      </c>
    </row>
    <row r="246" spans="1:13" x14ac:dyDescent="0.25">
      <c r="A246" s="5"/>
      <c r="B246" s="5"/>
      <c r="C246" s="8"/>
      <c r="D246" s="8"/>
      <c r="E246" s="12"/>
      <c r="F246" s="12"/>
      <c r="G246" s="13" t="str">
        <f>IF(OR(H246="Current",H246="1–30 days",H246="31–60 days",H246="61–90 days",H246="91+ days"),IF(D246&gt;=Setup!$B$4,0,DATEDIF(D246,Setup!$B$4,"D")),"")</f>
        <v/>
      </c>
      <c r="H246" s="14" t="str">
        <f>IF(AND(A246="",B246="",C246="",D246="",E246="",F246=""),"",IF(OR(A246="",B246="",C246="",D246="",E246="",F246=""),"Incomplete",IF(COUNTIF($L$5:$L$1004,L246)&gt;1,"Check invoice #",IF(OR(COUNT(E246)=0,COUNT(F246)=0),"Check amounts",IF(OR(E246&lt;0,F246&lt;0,F246&gt;E246),"Check amounts",IF(OR(COUNT(C246)=0,COUNT(D246)=0),"Check dates",IF(D246&lt;C246,"Check dates",IF(ROUND(F246,2)=0,"Paid / zero balance",IF(Setup!$B$4="","Set aging date",IF(D246&gt;=Setup!$B$4,"Current",IF(DATEDIF(D246,Setup!$B$4,"D")&lt;=30,"1–30 days",IF(DATEDIF(D246,Setup!$B$4,"D")&lt;=60,"31–60 days",IF(DATEDIF(D246,Setup!$B$4,"D")&lt;=90,"61–90 days","91+ days")))))))))))))</f>
        <v/>
      </c>
      <c r="I246" s="5"/>
      <c r="J246" s="15">
        <f>IF(OR(H246="Current",H246="1–30 days",H246="31–60 days",H246="61–90 days",H246="91+ days"),F246,0)</f>
        <v>0</v>
      </c>
      <c r="K246">
        <f>IF(J246&gt;0,IF(COUNTIFS($M$5:$M246,M246,$J$5:$J246,"&gt;0")=1,1,0),0)</f>
        <v>0</v>
      </c>
      <c r="L246" t="str">
        <f>IF(A246="","","k"&amp;SUBSTITUTE(SUBSTITUTE(SUBSTITUTE(SUBSTITUTE(SUBSTITUTE(SUBSTITUTE(A246,"~","{t}"),"*","{s}"),"?","{q}"),"&lt;","{lt}"),"&gt;","{gt}"),"=","{eq}"))</f>
        <v/>
      </c>
      <c r="M246" t="str">
        <f>IF(B246="","","k"&amp;SUBSTITUTE(SUBSTITUTE(SUBSTITUTE(SUBSTITUTE(SUBSTITUTE(SUBSTITUTE(B246,"~","{t}"),"*","{s}"),"?","{q}"),"&lt;","{lt}"),"&gt;","{gt}"),"=","{eq}"))</f>
        <v/>
      </c>
    </row>
    <row r="247" spans="1:13" x14ac:dyDescent="0.25">
      <c r="A247" s="5"/>
      <c r="B247" s="5"/>
      <c r="C247" s="8"/>
      <c r="D247" s="8"/>
      <c r="E247" s="12"/>
      <c r="F247" s="12"/>
      <c r="G247" s="13" t="str">
        <f>IF(OR(H247="Current",H247="1–30 days",H247="31–60 days",H247="61–90 days",H247="91+ days"),IF(D247&gt;=Setup!$B$4,0,DATEDIF(D247,Setup!$B$4,"D")),"")</f>
        <v/>
      </c>
      <c r="H247" s="14" t="str">
        <f>IF(AND(A247="",B247="",C247="",D247="",E247="",F247=""),"",IF(OR(A247="",B247="",C247="",D247="",E247="",F247=""),"Incomplete",IF(COUNTIF($L$5:$L$1004,L247)&gt;1,"Check invoice #",IF(OR(COUNT(E247)=0,COUNT(F247)=0),"Check amounts",IF(OR(E247&lt;0,F247&lt;0,F247&gt;E247),"Check amounts",IF(OR(COUNT(C247)=0,COUNT(D247)=0),"Check dates",IF(D247&lt;C247,"Check dates",IF(ROUND(F247,2)=0,"Paid / zero balance",IF(Setup!$B$4="","Set aging date",IF(D247&gt;=Setup!$B$4,"Current",IF(DATEDIF(D247,Setup!$B$4,"D")&lt;=30,"1–30 days",IF(DATEDIF(D247,Setup!$B$4,"D")&lt;=60,"31–60 days",IF(DATEDIF(D247,Setup!$B$4,"D")&lt;=90,"61–90 days","91+ days")))))))))))))</f>
        <v/>
      </c>
      <c r="I247" s="5"/>
      <c r="J247" s="15">
        <f>IF(OR(H247="Current",H247="1–30 days",H247="31–60 days",H247="61–90 days",H247="91+ days"),F247,0)</f>
        <v>0</v>
      </c>
      <c r="K247">
        <f>IF(J247&gt;0,IF(COUNTIFS($M$5:$M247,M247,$J$5:$J247,"&gt;0")=1,1,0),0)</f>
        <v>0</v>
      </c>
      <c r="L247" t="str">
        <f>IF(A247="","","k"&amp;SUBSTITUTE(SUBSTITUTE(SUBSTITUTE(SUBSTITUTE(SUBSTITUTE(SUBSTITUTE(A247,"~","{t}"),"*","{s}"),"?","{q}"),"&lt;","{lt}"),"&gt;","{gt}"),"=","{eq}"))</f>
        <v/>
      </c>
      <c r="M247" t="str">
        <f>IF(B247="","","k"&amp;SUBSTITUTE(SUBSTITUTE(SUBSTITUTE(SUBSTITUTE(SUBSTITUTE(SUBSTITUTE(B247,"~","{t}"),"*","{s}"),"?","{q}"),"&lt;","{lt}"),"&gt;","{gt}"),"=","{eq}"))</f>
        <v/>
      </c>
    </row>
    <row r="248" spans="1:13" x14ac:dyDescent="0.25">
      <c r="A248" s="5"/>
      <c r="B248" s="5"/>
      <c r="C248" s="8"/>
      <c r="D248" s="8"/>
      <c r="E248" s="12"/>
      <c r="F248" s="12"/>
      <c r="G248" s="13" t="str">
        <f>IF(OR(H248="Current",H248="1–30 days",H248="31–60 days",H248="61–90 days",H248="91+ days"),IF(D248&gt;=Setup!$B$4,0,DATEDIF(D248,Setup!$B$4,"D")),"")</f>
        <v/>
      </c>
      <c r="H248" s="14" t="str">
        <f>IF(AND(A248="",B248="",C248="",D248="",E248="",F248=""),"",IF(OR(A248="",B248="",C248="",D248="",E248="",F248=""),"Incomplete",IF(COUNTIF($L$5:$L$1004,L248)&gt;1,"Check invoice #",IF(OR(COUNT(E248)=0,COUNT(F248)=0),"Check amounts",IF(OR(E248&lt;0,F248&lt;0,F248&gt;E248),"Check amounts",IF(OR(COUNT(C248)=0,COUNT(D248)=0),"Check dates",IF(D248&lt;C248,"Check dates",IF(ROUND(F248,2)=0,"Paid / zero balance",IF(Setup!$B$4="","Set aging date",IF(D248&gt;=Setup!$B$4,"Current",IF(DATEDIF(D248,Setup!$B$4,"D")&lt;=30,"1–30 days",IF(DATEDIF(D248,Setup!$B$4,"D")&lt;=60,"31–60 days",IF(DATEDIF(D248,Setup!$B$4,"D")&lt;=90,"61–90 days","91+ days")))))))))))))</f>
        <v/>
      </c>
      <c r="I248" s="5"/>
      <c r="J248" s="15">
        <f>IF(OR(H248="Current",H248="1–30 days",H248="31–60 days",H248="61–90 days",H248="91+ days"),F248,0)</f>
        <v>0</v>
      </c>
      <c r="K248">
        <f>IF(J248&gt;0,IF(COUNTIFS($M$5:$M248,M248,$J$5:$J248,"&gt;0")=1,1,0),0)</f>
        <v>0</v>
      </c>
      <c r="L248" t="str">
        <f>IF(A248="","","k"&amp;SUBSTITUTE(SUBSTITUTE(SUBSTITUTE(SUBSTITUTE(SUBSTITUTE(SUBSTITUTE(A248,"~","{t}"),"*","{s}"),"?","{q}"),"&lt;","{lt}"),"&gt;","{gt}"),"=","{eq}"))</f>
        <v/>
      </c>
      <c r="M248" t="str">
        <f>IF(B248="","","k"&amp;SUBSTITUTE(SUBSTITUTE(SUBSTITUTE(SUBSTITUTE(SUBSTITUTE(SUBSTITUTE(B248,"~","{t}"),"*","{s}"),"?","{q}"),"&lt;","{lt}"),"&gt;","{gt}"),"=","{eq}"))</f>
        <v/>
      </c>
    </row>
    <row r="249" spans="1:13" x14ac:dyDescent="0.25">
      <c r="A249" s="5"/>
      <c r="B249" s="5"/>
      <c r="C249" s="8"/>
      <c r="D249" s="8"/>
      <c r="E249" s="12"/>
      <c r="F249" s="12"/>
      <c r="G249" s="13" t="str">
        <f>IF(OR(H249="Current",H249="1–30 days",H249="31–60 days",H249="61–90 days",H249="91+ days"),IF(D249&gt;=Setup!$B$4,0,DATEDIF(D249,Setup!$B$4,"D")),"")</f>
        <v/>
      </c>
      <c r="H249" s="14" t="str">
        <f>IF(AND(A249="",B249="",C249="",D249="",E249="",F249=""),"",IF(OR(A249="",B249="",C249="",D249="",E249="",F249=""),"Incomplete",IF(COUNTIF($L$5:$L$1004,L249)&gt;1,"Check invoice #",IF(OR(COUNT(E249)=0,COUNT(F249)=0),"Check amounts",IF(OR(E249&lt;0,F249&lt;0,F249&gt;E249),"Check amounts",IF(OR(COUNT(C249)=0,COUNT(D249)=0),"Check dates",IF(D249&lt;C249,"Check dates",IF(ROUND(F249,2)=0,"Paid / zero balance",IF(Setup!$B$4="","Set aging date",IF(D249&gt;=Setup!$B$4,"Current",IF(DATEDIF(D249,Setup!$B$4,"D")&lt;=30,"1–30 days",IF(DATEDIF(D249,Setup!$B$4,"D")&lt;=60,"31–60 days",IF(DATEDIF(D249,Setup!$B$4,"D")&lt;=90,"61–90 days","91+ days")))))))))))))</f>
        <v/>
      </c>
      <c r="I249" s="5"/>
      <c r="J249" s="15">
        <f>IF(OR(H249="Current",H249="1–30 days",H249="31–60 days",H249="61–90 days",H249="91+ days"),F249,0)</f>
        <v>0</v>
      </c>
      <c r="K249">
        <f>IF(J249&gt;0,IF(COUNTIFS($M$5:$M249,M249,$J$5:$J249,"&gt;0")=1,1,0),0)</f>
        <v>0</v>
      </c>
      <c r="L249" t="str">
        <f>IF(A249="","","k"&amp;SUBSTITUTE(SUBSTITUTE(SUBSTITUTE(SUBSTITUTE(SUBSTITUTE(SUBSTITUTE(A249,"~","{t}"),"*","{s}"),"?","{q}"),"&lt;","{lt}"),"&gt;","{gt}"),"=","{eq}"))</f>
        <v/>
      </c>
      <c r="M249" t="str">
        <f>IF(B249="","","k"&amp;SUBSTITUTE(SUBSTITUTE(SUBSTITUTE(SUBSTITUTE(SUBSTITUTE(SUBSTITUTE(B249,"~","{t}"),"*","{s}"),"?","{q}"),"&lt;","{lt}"),"&gt;","{gt}"),"=","{eq}"))</f>
        <v/>
      </c>
    </row>
    <row r="250" spans="1:13" x14ac:dyDescent="0.25">
      <c r="A250" s="5"/>
      <c r="B250" s="5"/>
      <c r="C250" s="8"/>
      <c r="D250" s="8"/>
      <c r="E250" s="12"/>
      <c r="F250" s="12"/>
      <c r="G250" s="13" t="str">
        <f>IF(OR(H250="Current",H250="1–30 days",H250="31–60 days",H250="61–90 days",H250="91+ days"),IF(D250&gt;=Setup!$B$4,0,DATEDIF(D250,Setup!$B$4,"D")),"")</f>
        <v/>
      </c>
      <c r="H250" s="14" t="str">
        <f>IF(AND(A250="",B250="",C250="",D250="",E250="",F250=""),"",IF(OR(A250="",B250="",C250="",D250="",E250="",F250=""),"Incomplete",IF(COUNTIF($L$5:$L$1004,L250)&gt;1,"Check invoice #",IF(OR(COUNT(E250)=0,COUNT(F250)=0),"Check amounts",IF(OR(E250&lt;0,F250&lt;0,F250&gt;E250),"Check amounts",IF(OR(COUNT(C250)=0,COUNT(D250)=0),"Check dates",IF(D250&lt;C250,"Check dates",IF(ROUND(F250,2)=0,"Paid / zero balance",IF(Setup!$B$4="","Set aging date",IF(D250&gt;=Setup!$B$4,"Current",IF(DATEDIF(D250,Setup!$B$4,"D")&lt;=30,"1–30 days",IF(DATEDIF(D250,Setup!$B$4,"D")&lt;=60,"31–60 days",IF(DATEDIF(D250,Setup!$B$4,"D")&lt;=90,"61–90 days","91+ days")))))))))))))</f>
        <v/>
      </c>
      <c r="I250" s="5"/>
      <c r="J250" s="15">
        <f>IF(OR(H250="Current",H250="1–30 days",H250="31–60 days",H250="61–90 days",H250="91+ days"),F250,0)</f>
        <v>0</v>
      </c>
      <c r="K250">
        <f>IF(J250&gt;0,IF(COUNTIFS($M$5:$M250,M250,$J$5:$J250,"&gt;0")=1,1,0),0)</f>
        <v>0</v>
      </c>
      <c r="L250" t="str">
        <f>IF(A250="","","k"&amp;SUBSTITUTE(SUBSTITUTE(SUBSTITUTE(SUBSTITUTE(SUBSTITUTE(SUBSTITUTE(A250,"~","{t}"),"*","{s}"),"?","{q}"),"&lt;","{lt}"),"&gt;","{gt}"),"=","{eq}"))</f>
        <v/>
      </c>
      <c r="M250" t="str">
        <f>IF(B250="","","k"&amp;SUBSTITUTE(SUBSTITUTE(SUBSTITUTE(SUBSTITUTE(SUBSTITUTE(SUBSTITUTE(B250,"~","{t}"),"*","{s}"),"?","{q}"),"&lt;","{lt}"),"&gt;","{gt}"),"=","{eq}"))</f>
        <v/>
      </c>
    </row>
    <row r="251" spans="1:13" x14ac:dyDescent="0.25">
      <c r="A251" s="5"/>
      <c r="B251" s="5"/>
      <c r="C251" s="8"/>
      <c r="D251" s="8"/>
      <c r="E251" s="12"/>
      <c r="F251" s="12"/>
      <c r="G251" s="13" t="str">
        <f>IF(OR(H251="Current",H251="1–30 days",H251="31–60 days",H251="61–90 days",H251="91+ days"),IF(D251&gt;=Setup!$B$4,0,DATEDIF(D251,Setup!$B$4,"D")),"")</f>
        <v/>
      </c>
      <c r="H251" s="14" t="str">
        <f>IF(AND(A251="",B251="",C251="",D251="",E251="",F251=""),"",IF(OR(A251="",B251="",C251="",D251="",E251="",F251=""),"Incomplete",IF(COUNTIF($L$5:$L$1004,L251)&gt;1,"Check invoice #",IF(OR(COUNT(E251)=0,COUNT(F251)=0),"Check amounts",IF(OR(E251&lt;0,F251&lt;0,F251&gt;E251),"Check amounts",IF(OR(COUNT(C251)=0,COUNT(D251)=0),"Check dates",IF(D251&lt;C251,"Check dates",IF(ROUND(F251,2)=0,"Paid / zero balance",IF(Setup!$B$4="","Set aging date",IF(D251&gt;=Setup!$B$4,"Current",IF(DATEDIF(D251,Setup!$B$4,"D")&lt;=30,"1–30 days",IF(DATEDIF(D251,Setup!$B$4,"D")&lt;=60,"31–60 days",IF(DATEDIF(D251,Setup!$B$4,"D")&lt;=90,"61–90 days","91+ days")))))))))))))</f>
        <v/>
      </c>
      <c r="I251" s="5"/>
      <c r="J251" s="15">
        <f>IF(OR(H251="Current",H251="1–30 days",H251="31–60 days",H251="61–90 days",H251="91+ days"),F251,0)</f>
        <v>0</v>
      </c>
      <c r="K251">
        <f>IF(J251&gt;0,IF(COUNTIFS($M$5:$M251,M251,$J$5:$J251,"&gt;0")=1,1,0),0)</f>
        <v>0</v>
      </c>
      <c r="L251" t="str">
        <f>IF(A251="","","k"&amp;SUBSTITUTE(SUBSTITUTE(SUBSTITUTE(SUBSTITUTE(SUBSTITUTE(SUBSTITUTE(A251,"~","{t}"),"*","{s}"),"?","{q}"),"&lt;","{lt}"),"&gt;","{gt}"),"=","{eq}"))</f>
        <v/>
      </c>
      <c r="M251" t="str">
        <f>IF(B251="","","k"&amp;SUBSTITUTE(SUBSTITUTE(SUBSTITUTE(SUBSTITUTE(SUBSTITUTE(SUBSTITUTE(B251,"~","{t}"),"*","{s}"),"?","{q}"),"&lt;","{lt}"),"&gt;","{gt}"),"=","{eq}"))</f>
        <v/>
      </c>
    </row>
    <row r="252" spans="1:13" x14ac:dyDescent="0.25">
      <c r="A252" s="5"/>
      <c r="B252" s="5"/>
      <c r="C252" s="8"/>
      <c r="D252" s="8"/>
      <c r="E252" s="12"/>
      <c r="F252" s="12"/>
      <c r="G252" s="13" t="str">
        <f>IF(OR(H252="Current",H252="1–30 days",H252="31–60 days",H252="61–90 days",H252="91+ days"),IF(D252&gt;=Setup!$B$4,0,DATEDIF(D252,Setup!$B$4,"D")),"")</f>
        <v/>
      </c>
      <c r="H252" s="14" t="str">
        <f>IF(AND(A252="",B252="",C252="",D252="",E252="",F252=""),"",IF(OR(A252="",B252="",C252="",D252="",E252="",F252=""),"Incomplete",IF(COUNTIF($L$5:$L$1004,L252)&gt;1,"Check invoice #",IF(OR(COUNT(E252)=0,COUNT(F252)=0),"Check amounts",IF(OR(E252&lt;0,F252&lt;0,F252&gt;E252),"Check amounts",IF(OR(COUNT(C252)=0,COUNT(D252)=0),"Check dates",IF(D252&lt;C252,"Check dates",IF(ROUND(F252,2)=0,"Paid / zero balance",IF(Setup!$B$4="","Set aging date",IF(D252&gt;=Setup!$B$4,"Current",IF(DATEDIF(D252,Setup!$B$4,"D")&lt;=30,"1–30 days",IF(DATEDIF(D252,Setup!$B$4,"D")&lt;=60,"31–60 days",IF(DATEDIF(D252,Setup!$B$4,"D")&lt;=90,"61–90 days","91+ days")))))))))))))</f>
        <v/>
      </c>
      <c r="I252" s="5"/>
      <c r="J252" s="15">
        <f>IF(OR(H252="Current",H252="1–30 days",H252="31–60 days",H252="61–90 days",H252="91+ days"),F252,0)</f>
        <v>0</v>
      </c>
      <c r="K252">
        <f>IF(J252&gt;0,IF(COUNTIFS($M$5:$M252,M252,$J$5:$J252,"&gt;0")=1,1,0),0)</f>
        <v>0</v>
      </c>
      <c r="L252" t="str">
        <f>IF(A252="","","k"&amp;SUBSTITUTE(SUBSTITUTE(SUBSTITUTE(SUBSTITUTE(SUBSTITUTE(SUBSTITUTE(A252,"~","{t}"),"*","{s}"),"?","{q}"),"&lt;","{lt}"),"&gt;","{gt}"),"=","{eq}"))</f>
        <v/>
      </c>
      <c r="M252" t="str">
        <f>IF(B252="","","k"&amp;SUBSTITUTE(SUBSTITUTE(SUBSTITUTE(SUBSTITUTE(SUBSTITUTE(SUBSTITUTE(B252,"~","{t}"),"*","{s}"),"?","{q}"),"&lt;","{lt}"),"&gt;","{gt}"),"=","{eq}"))</f>
        <v/>
      </c>
    </row>
    <row r="253" spans="1:13" x14ac:dyDescent="0.25">
      <c r="A253" s="5"/>
      <c r="B253" s="5"/>
      <c r="C253" s="8"/>
      <c r="D253" s="8"/>
      <c r="E253" s="12"/>
      <c r="F253" s="12"/>
      <c r="G253" s="13" t="str">
        <f>IF(OR(H253="Current",H253="1–30 days",H253="31–60 days",H253="61–90 days",H253="91+ days"),IF(D253&gt;=Setup!$B$4,0,DATEDIF(D253,Setup!$B$4,"D")),"")</f>
        <v/>
      </c>
      <c r="H253" s="14" t="str">
        <f>IF(AND(A253="",B253="",C253="",D253="",E253="",F253=""),"",IF(OR(A253="",B253="",C253="",D253="",E253="",F253=""),"Incomplete",IF(COUNTIF($L$5:$L$1004,L253)&gt;1,"Check invoice #",IF(OR(COUNT(E253)=0,COUNT(F253)=0),"Check amounts",IF(OR(E253&lt;0,F253&lt;0,F253&gt;E253),"Check amounts",IF(OR(COUNT(C253)=0,COUNT(D253)=0),"Check dates",IF(D253&lt;C253,"Check dates",IF(ROUND(F253,2)=0,"Paid / zero balance",IF(Setup!$B$4="","Set aging date",IF(D253&gt;=Setup!$B$4,"Current",IF(DATEDIF(D253,Setup!$B$4,"D")&lt;=30,"1–30 days",IF(DATEDIF(D253,Setup!$B$4,"D")&lt;=60,"31–60 days",IF(DATEDIF(D253,Setup!$B$4,"D")&lt;=90,"61–90 days","91+ days")))))))))))))</f>
        <v/>
      </c>
      <c r="I253" s="5"/>
      <c r="J253" s="15">
        <f>IF(OR(H253="Current",H253="1–30 days",H253="31–60 days",H253="61–90 days",H253="91+ days"),F253,0)</f>
        <v>0</v>
      </c>
      <c r="K253">
        <f>IF(J253&gt;0,IF(COUNTIFS($M$5:$M253,M253,$J$5:$J253,"&gt;0")=1,1,0),0)</f>
        <v>0</v>
      </c>
      <c r="L253" t="str">
        <f>IF(A253="","","k"&amp;SUBSTITUTE(SUBSTITUTE(SUBSTITUTE(SUBSTITUTE(SUBSTITUTE(SUBSTITUTE(A253,"~","{t}"),"*","{s}"),"?","{q}"),"&lt;","{lt}"),"&gt;","{gt}"),"=","{eq}"))</f>
        <v/>
      </c>
      <c r="M253" t="str">
        <f>IF(B253="","","k"&amp;SUBSTITUTE(SUBSTITUTE(SUBSTITUTE(SUBSTITUTE(SUBSTITUTE(SUBSTITUTE(B253,"~","{t}"),"*","{s}"),"?","{q}"),"&lt;","{lt}"),"&gt;","{gt}"),"=","{eq}"))</f>
        <v/>
      </c>
    </row>
    <row r="254" spans="1:13" x14ac:dyDescent="0.25">
      <c r="A254" s="5"/>
      <c r="B254" s="5"/>
      <c r="C254" s="8"/>
      <c r="D254" s="8"/>
      <c r="E254" s="12"/>
      <c r="F254" s="12"/>
      <c r="G254" s="13" t="str">
        <f>IF(OR(H254="Current",H254="1–30 days",H254="31–60 days",H254="61–90 days",H254="91+ days"),IF(D254&gt;=Setup!$B$4,0,DATEDIF(D254,Setup!$B$4,"D")),"")</f>
        <v/>
      </c>
      <c r="H254" s="14" t="str">
        <f>IF(AND(A254="",B254="",C254="",D254="",E254="",F254=""),"",IF(OR(A254="",B254="",C254="",D254="",E254="",F254=""),"Incomplete",IF(COUNTIF($L$5:$L$1004,L254)&gt;1,"Check invoice #",IF(OR(COUNT(E254)=0,COUNT(F254)=0),"Check amounts",IF(OR(E254&lt;0,F254&lt;0,F254&gt;E254),"Check amounts",IF(OR(COUNT(C254)=0,COUNT(D254)=0),"Check dates",IF(D254&lt;C254,"Check dates",IF(ROUND(F254,2)=0,"Paid / zero balance",IF(Setup!$B$4="","Set aging date",IF(D254&gt;=Setup!$B$4,"Current",IF(DATEDIF(D254,Setup!$B$4,"D")&lt;=30,"1–30 days",IF(DATEDIF(D254,Setup!$B$4,"D")&lt;=60,"31–60 days",IF(DATEDIF(D254,Setup!$B$4,"D")&lt;=90,"61–90 days","91+ days")))))))))))))</f>
        <v/>
      </c>
      <c r="I254" s="5"/>
      <c r="J254" s="15">
        <f>IF(OR(H254="Current",H254="1–30 days",H254="31–60 days",H254="61–90 days",H254="91+ days"),F254,0)</f>
        <v>0</v>
      </c>
      <c r="K254">
        <f>IF(J254&gt;0,IF(COUNTIFS($M$5:$M254,M254,$J$5:$J254,"&gt;0")=1,1,0),0)</f>
        <v>0</v>
      </c>
      <c r="L254" t="str">
        <f>IF(A254="","","k"&amp;SUBSTITUTE(SUBSTITUTE(SUBSTITUTE(SUBSTITUTE(SUBSTITUTE(SUBSTITUTE(A254,"~","{t}"),"*","{s}"),"?","{q}"),"&lt;","{lt}"),"&gt;","{gt}"),"=","{eq}"))</f>
        <v/>
      </c>
      <c r="M254" t="str">
        <f>IF(B254="","","k"&amp;SUBSTITUTE(SUBSTITUTE(SUBSTITUTE(SUBSTITUTE(SUBSTITUTE(SUBSTITUTE(B254,"~","{t}"),"*","{s}"),"?","{q}"),"&lt;","{lt}"),"&gt;","{gt}"),"=","{eq}"))</f>
        <v/>
      </c>
    </row>
    <row r="255" spans="1:13" x14ac:dyDescent="0.25">
      <c r="A255" s="5"/>
      <c r="B255" s="5"/>
      <c r="C255" s="8"/>
      <c r="D255" s="8"/>
      <c r="E255" s="12"/>
      <c r="F255" s="12"/>
      <c r="G255" s="13" t="str">
        <f>IF(OR(H255="Current",H255="1–30 days",H255="31–60 days",H255="61–90 days",H255="91+ days"),IF(D255&gt;=Setup!$B$4,0,DATEDIF(D255,Setup!$B$4,"D")),"")</f>
        <v/>
      </c>
      <c r="H255" s="14" t="str">
        <f>IF(AND(A255="",B255="",C255="",D255="",E255="",F255=""),"",IF(OR(A255="",B255="",C255="",D255="",E255="",F255=""),"Incomplete",IF(COUNTIF($L$5:$L$1004,L255)&gt;1,"Check invoice #",IF(OR(COUNT(E255)=0,COUNT(F255)=0),"Check amounts",IF(OR(E255&lt;0,F255&lt;0,F255&gt;E255),"Check amounts",IF(OR(COUNT(C255)=0,COUNT(D255)=0),"Check dates",IF(D255&lt;C255,"Check dates",IF(ROUND(F255,2)=0,"Paid / zero balance",IF(Setup!$B$4="","Set aging date",IF(D255&gt;=Setup!$B$4,"Current",IF(DATEDIF(D255,Setup!$B$4,"D")&lt;=30,"1–30 days",IF(DATEDIF(D255,Setup!$B$4,"D")&lt;=60,"31–60 days",IF(DATEDIF(D255,Setup!$B$4,"D")&lt;=90,"61–90 days","91+ days")))))))))))))</f>
        <v/>
      </c>
      <c r="I255" s="5"/>
      <c r="J255" s="15">
        <f>IF(OR(H255="Current",H255="1–30 days",H255="31–60 days",H255="61–90 days",H255="91+ days"),F255,0)</f>
        <v>0</v>
      </c>
      <c r="K255">
        <f>IF(J255&gt;0,IF(COUNTIFS($M$5:$M255,M255,$J$5:$J255,"&gt;0")=1,1,0),0)</f>
        <v>0</v>
      </c>
      <c r="L255" t="str">
        <f>IF(A255="","","k"&amp;SUBSTITUTE(SUBSTITUTE(SUBSTITUTE(SUBSTITUTE(SUBSTITUTE(SUBSTITUTE(A255,"~","{t}"),"*","{s}"),"?","{q}"),"&lt;","{lt}"),"&gt;","{gt}"),"=","{eq}"))</f>
        <v/>
      </c>
      <c r="M255" t="str">
        <f>IF(B255="","","k"&amp;SUBSTITUTE(SUBSTITUTE(SUBSTITUTE(SUBSTITUTE(SUBSTITUTE(SUBSTITUTE(B255,"~","{t}"),"*","{s}"),"?","{q}"),"&lt;","{lt}"),"&gt;","{gt}"),"=","{eq}"))</f>
        <v/>
      </c>
    </row>
    <row r="256" spans="1:13" x14ac:dyDescent="0.25">
      <c r="A256" s="5"/>
      <c r="B256" s="5"/>
      <c r="C256" s="8"/>
      <c r="D256" s="8"/>
      <c r="E256" s="12"/>
      <c r="F256" s="12"/>
      <c r="G256" s="13" t="str">
        <f>IF(OR(H256="Current",H256="1–30 days",H256="31–60 days",H256="61–90 days",H256="91+ days"),IF(D256&gt;=Setup!$B$4,0,DATEDIF(D256,Setup!$B$4,"D")),"")</f>
        <v/>
      </c>
      <c r="H256" s="14" t="str">
        <f>IF(AND(A256="",B256="",C256="",D256="",E256="",F256=""),"",IF(OR(A256="",B256="",C256="",D256="",E256="",F256=""),"Incomplete",IF(COUNTIF($L$5:$L$1004,L256)&gt;1,"Check invoice #",IF(OR(COUNT(E256)=0,COUNT(F256)=0),"Check amounts",IF(OR(E256&lt;0,F256&lt;0,F256&gt;E256),"Check amounts",IF(OR(COUNT(C256)=0,COUNT(D256)=0),"Check dates",IF(D256&lt;C256,"Check dates",IF(ROUND(F256,2)=0,"Paid / zero balance",IF(Setup!$B$4="","Set aging date",IF(D256&gt;=Setup!$B$4,"Current",IF(DATEDIF(D256,Setup!$B$4,"D")&lt;=30,"1–30 days",IF(DATEDIF(D256,Setup!$B$4,"D")&lt;=60,"31–60 days",IF(DATEDIF(D256,Setup!$B$4,"D")&lt;=90,"61–90 days","91+ days")))))))))))))</f>
        <v/>
      </c>
      <c r="I256" s="5"/>
      <c r="J256" s="15">
        <f>IF(OR(H256="Current",H256="1–30 days",H256="31–60 days",H256="61–90 days",H256="91+ days"),F256,0)</f>
        <v>0</v>
      </c>
      <c r="K256">
        <f>IF(J256&gt;0,IF(COUNTIFS($M$5:$M256,M256,$J$5:$J256,"&gt;0")=1,1,0),0)</f>
        <v>0</v>
      </c>
      <c r="L256" t="str">
        <f>IF(A256="","","k"&amp;SUBSTITUTE(SUBSTITUTE(SUBSTITUTE(SUBSTITUTE(SUBSTITUTE(SUBSTITUTE(A256,"~","{t}"),"*","{s}"),"?","{q}"),"&lt;","{lt}"),"&gt;","{gt}"),"=","{eq}"))</f>
        <v/>
      </c>
      <c r="M256" t="str">
        <f>IF(B256="","","k"&amp;SUBSTITUTE(SUBSTITUTE(SUBSTITUTE(SUBSTITUTE(SUBSTITUTE(SUBSTITUTE(B256,"~","{t}"),"*","{s}"),"?","{q}"),"&lt;","{lt}"),"&gt;","{gt}"),"=","{eq}"))</f>
        <v/>
      </c>
    </row>
    <row r="257" spans="1:13" x14ac:dyDescent="0.25">
      <c r="A257" s="5"/>
      <c r="B257" s="5"/>
      <c r="C257" s="8"/>
      <c r="D257" s="8"/>
      <c r="E257" s="12"/>
      <c r="F257" s="12"/>
      <c r="G257" s="13" t="str">
        <f>IF(OR(H257="Current",H257="1–30 days",H257="31–60 days",H257="61–90 days",H257="91+ days"),IF(D257&gt;=Setup!$B$4,0,DATEDIF(D257,Setup!$B$4,"D")),"")</f>
        <v/>
      </c>
      <c r="H257" s="14" t="str">
        <f>IF(AND(A257="",B257="",C257="",D257="",E257="",F257=""),"",IF(OR(A257="",B257="",C257="",D257="",E257="",F257=""),"Incomplete",IF(COUNTIF($L$5:$L$1004,L257)&gt;1,"Check invoice #",IF(OR(COUNT(E257)=0,COUNT(F257)=0),"Check amounts",IF(OR(E257&lt;0,F257&lt;0,F257&gt;E257),"Check amounts",IF(OR(COUNT(C257)=0,COUNT(D257)=0),"Check dates",IF(D257&lt;C257,"Check dates",IF(ROUND(F257,2)=0,"Paid / zero balance",IF(Setup!$B$4="","Set aging date",IF(D257&gt;=Setup!$B$4,"Current",IF(DATEDIF(D257,Setup!$B$4,"D")&lt;=30,"1–30 days",IF(DATEDIF(D257,Setup!$B$4,"D")&lt;=60,"31–60 days",IF(DATEDIF(D257,Setup!$B$4,"D")&lt;=90,"61–90 days","91+ days")))))))))))))</f>
        <v/>
      </c>
      <c r="I257" s="5"/>
      <c r="J257" s="15">
        <f>IF(OR(H257="Current",H257="1–30 days",H257="31–60 days",H257="61–90 days",H257="91+ days"),F257,0)</f>
        <v>0</v>
      </c>
      <c r="K257">
        <f>IF(J257&gt;0,IF(COUNTIFS($M$5:$M257,M257,$J$5:$J257,"&gt;0")=1,1,0),0)</f>
        <v>0</v>
      </c>
      <c r="L257" t="str">
        <f>IF(A257="","","k"&amp;SUBSTITUTE(SUBSTITUTE(SUBSTITUTE(SUBSTITUTE(SUBSTITUTE(SUBSTITUTE(A257,"~","{t}"),"*","{s}"),"?","{q}"),"&lt;","{lt}"),"&gt;","{gt}"),"=","{eq}"))</f>
        <v/>
      </c>
      <c r="M257" t="str">
        <f>IF(B257="","","k"&amp;SUBSTITUTE(SUBSTITUTE(SUBSTITUTE(SUBSTITUTE(SUBSTITUTE(SUBSTITUTE(B257,"~","{t}"),"*","{s}"),"?","{q}"),"&lt;","{lt}"),"&gt;","{gt}"),"=","{eq}"))</f>
        <v/>
      </c>
    </row>
    <row r="258" spans="1:13" x14ac:dyDescent="0.25">
      <c r="A258" s="5"/>
      <c r="B258" s="5"/>
      <c r="C258" s="8"/>
      <c r="D258" s="8"/>
      <c r="E258" s="12"/>
      <c r="F258" s="12"/>
      <c r="G258" s="13" t="str">
        <f>IF(OR(H258="Current",H258="1–30 days",H258="31–60 days",H258="61–90 days",H258="91+ days"),IF(D258&gt;=Setup!$B$4,0,DATEDIF(D258,Setup!$B$4,"D")),"")</f>
        <v/>
      </c>
      <c r="H258" s="14" t="str">
        <f>IF(AND(A258="",B258="",C258="",D258="",E258="",F258=""),"",IF(OR(A258="",B258="",C258="",D258="",E258="",F258=""),"Incomplete",IF(COUNTIF($L$5:$L$1004,L258)&gt;1,"Check invoice #",IF(OR(COUNT(E258)=0,COUNT(F258)=0),"Check amounts",IF(OR(E258&lt;0,F258&lt;0,F258&gt;E258),"Check amounts",IF(OR(COUNT(C258)=0,COUNT(D258)=0),"Check dates",IF(D258&lt;C258,"Check dates",IF(ROUND(F258,2)=0,"Paid / zero balance",IF(Setup!$B$4="","Set aging date",IF(D258&gt;=Setup!$B$4,"Current",IF(DATEDIF(D258,Setup!$B$4,"D")&lt;=30,"1–30 days",IF(DATEDIF(D258,Setup!$B$4,"D")&lt;=60,"31–60 days",IF(DATEDIF(D258,Setup!$B$4,"D")&lt;=90,"61–90 days","91+ days")))))))))))))</f>
        <v/>
      </c>
      <c r="I258" s="5"/>
      <c r="J258" s="15">
        <f>IF(OR(H258="Current",H258="1–30 days",H258="31–60 days",H258="61–90 days",H258="91+ days"),F258,0)</f>
        <v>0</v>
      </c>
      <c r="K258">
        <f>IF(J258&gt;0,IF(COUNTIFS($M$5:$M258,M258,$J$5:$J258,"&gt;0")=1,1,0),0)</f>
        <v>0</v>
      </c>
      <c r="L258" t="str">
        <f>IF(A258="","","k"&amp;SUBSTITUTE(SUBSTITUTE(SUBSTITUTE(SUBSTITUTE(SUBSTITUTE(SUBSTITUTE(A258,"~","{t}"),"*","{s}"),"?","{q}"),"&lt;","{lt}"),"&gt;","{gt}"),"=","{eq}"))</f>
        <v/>
      </c>
      <c r="M258" t="str">
        <f>IF(B258="","","k"&amp;SUBSTITUTE(SUBSTITUTE(SUBSTITUTE(SUBSTITUTE(SUBSTITUTE(SUBSTITUTE(B258,"~","{t}"),"*","{s}"),"?","{q}"),"&lt;","{lt}"),"&gt;","{gt}"),"=","{eq}"))</f>
        <v/>
      </c>
    </row>
    <row r="259" spans="1:13" x14ac:dyDescent="0.25">
      <c r="A259" s="5"/>
      <c r="B259" s="5"/>
      <c r="C259" s="8"/>
      <c r="D259" s="8"/>
      <c r="E259" s="12"/>
      <c r="F259" s="12"/>
      <c r="G259" s="13" t="str">
        <f>IF(OR(H259="Current",H259="1–30 days",H259="31–60 days",H259="61–90 days",H259="91+ days"),IF(D259&gt;=Setup!$B$4,0,DATEDIF(D259,Setup!$B$4,"D")),"")</f>
        <v/>
      </c>
      <c r="H259" s="14" t="str">
        <f>IF(AND(A259="",B259="",C259="",D259="",E259="",F259=""),"",IF(OR(A259="",B259="",C259="",D259="",E259="",F259=""),"Incomplete",IF(COUNTIF($L$5:$L$1004,L259)&gt;1,"Check invoice #",IF(OR(COUNT(E259)=0,COUNT(F259)=0),"Check amounts",IF(OR(E259&lt;0,F259&lt;0,F259&gt;E259),"Check amounts",IF(OR(COUNT(C259)=0,COUNT(D259)=0),"Check dates",IF(D259&lt;C259,"Check dates",IF(ROUND(F259,2)=0,"Paid / zero balance",IF(Setup!$B$4="","Set aging date",IF(D259&gt;=Setup!$B$4,"Current",IF(DATEDIF(D259,Setup!$B$4,"D")&lt;=30,"1–30 days",IF(DATEDIF(D259,Setup!$B$4,"D")&lt;=60,"31–60 days",IF(DATEDIF(D259,Setup!$B$4,"D")&lt;=90,"61–90 days","91+ days")))))))))))))</f>
        <v/>
      </c>
      <c r="I259" s="5"/>
      <c r="J259" s="15">
        <f>IF(OR(H259="Current",H259="1–30 days",H259="31–60 days",H259="61–90 days",H259="91+ days"),F259,0)</f>
        <v>0</v>
      </c>
      <c r="K259">
        <f>IF(J259&gt;0,IF(COUNTIFS($M$5:$M259,M259,$J$5:$J259,"&gt;0")=1,1,0),0)</f>
        <v>0</v>
      </c>
      <c r="L259" t="str">
        <f>IF(A259="","","k"&amp;SUBSTITUTE(SUBSTITUTE(SUBSTITUTE(SUBSTITUTE(SUBSTITUTE(SUBSTITUTE(A259,"~","{t}"),"*","{s}"),"?","{q}"),"&lt;","{lt}"),"&gt;","{gt}"),"=","{eq}"))</f>
        <v/>
      </c>
      <c r="M259" t="str">
        <f>IF(B259="","","k"&amp;SUBSTITUTE(SUBSTITUTE(SUBSTITUTE(SUBSTITUTE(SUBSTITUTE(SUBSTITUTE(B259,"~","{t}"),"*","{s}"),"?","{q}"),"&lt;","{lt}"),"&gt;","{gt}"),"=","{eq}"))</f>
        <v/>
      </c>
    </row>
    <row r="260" spans="1:13" x14ac:dyDescent="0.25">
      <c r="A260" s="5"/>
      <c r="B260" s="5"/>
      <c r="C260" s="8"/>
      <c r="D260" s="8"/>
      <c r="E260" s="12"/>
      <c r="F260" s="12"/>
      <c r="G260" s="13" t="str">
        <f>IF(OR(H260="Current",H260="1–30 days",H260="31–60 days",H260="61–90 days",H260="91+ days"),IF(D260&gt;=Setup!$B$4,0,DATEDIF(D260,Setup!$B$4,"D")),"")</f>
        <v/>
      </c>
      <c r="H260" s="14" t="str">
        <f>IF(AND(A260="",B260="",C260="",D260="",E260="",F260=""),"",IF(OR(A260="",B260="",C260="",D260="",E260="",F260=""),"Incomplete",IF(COUNTIF($L$5:$L$1004,L260)&gt;1,"Check invoice #",IF(OR(COUNT(E260)=0,COUNT(F260)=0),"Check amounts",IF(OR(E260&lt;0,F260&lt;0,F260&gt;E260),"Check amounts",IF(OR(COUNT(C260)=0,COUNT(D260)=0),"Check dates",IF(D260&lt;C260,"Check dates",IF(ROUND(F260,2)=0,"Paid / zero balance",IF(Setup!$B$4="","Set aging date",IF(D260&gt;=Setup!$B$4,"Current",IF(DATEDIF(D260,Setup!$B$4,"D")&lt;=30,"1–30 days",IF(DATEDIF(D260,Setup!$B$4,"D")&lt;=60,"31–60 days",IF(DATEDIF(D260,Setup!$B$4,"D")&lt;=90,"61–90 days","91+ days")))))))))))))</f>
        <v/>
      </c>
      <c r="I260" s="5"/>
      <c r="J260" s="15">
        <f>IF(OR(H260="Current",H260="1–30 days",H260="31–60 days",H260="61–90 days",H260="91+ days"),F260,0)</f>
        <v>0</v>
      </c>
      <c r="K260">
        <f>IF(J260&gt;0,IF(COUNTIFS($M$5:$M260,M260,$J$5:$J260,"&gt;0")=1,1,0),0)</f>
        <v>0</v>
      </c>
      <c r="L260" t="str">
        <f>IF(A260="","","k"&amp;SUBSTITUTE(SUBSTITUTE(SUBSTITUTE(SUBSTITUTE(SUBSTITUTE(SUBSTITUTE(A260,"~","{t}"),"*","{s}"),"?","{q}"),"&lt;","{lt}"),"&gt;","{gt}"),"=","{eq}"))</f>
        <v/>
      </c>
      <c r="M260" t="str">
        <f>IF(B260="","","k"&amp;SUBSTITUTE(SUBSTITUTE(SUBSTITUTE(SUBSTITUTE(SUBSTITUTE(SUBSTITUTE(B260,"~","{t}"),"*","{s}"),"?","{q}"),"&lt;","{lt}"),"&gt;","{gt}"),"=","{eq}"))</f>
        <v/>
      </c>
    </row>
    <row r="261" spans="1:13" x14ac:dyDescent="0.25">
      <c r="A261" s="5"/>
      <c r="B261" s="5"/>
      <c r="C261" s="8"/>
      <c r="D261" s="8"/>
      <c r="E261" s="12"/>
      <c r="F261" s="12"/>
      <c r="G261" s="13" t="str">
        <f>IF(OR(H261="Current",H261="1–30 days",H261="31–60 days",H261="61–90 days",H261="91+ days"),IF(D261&gt;=Setup!$B$4,0,DATEDIF(D261,Setup!$B$4,"D")),"")</f>
        <v/>
      </c>
      <c r="H261" s="14" t="str">
        <f>IF(AND(A261="",B261="",C261="",D261="",E261="",F261=""),"",IF(OR(A261="",B261="",C261="",D261="",E261="",F261=""),"Incomplete",IF(COUNTIF($L$5:$L$1004,L261)&gt;1,"Check invoice #",IF(OR(COUNT(E261)=0,COUNT(F261)=0),"Check amounts",IF(OR(E261&lt;0,F261&lt;0,F261&gt;E261),"Check amounts",IF(OR(COUNT(C261)=0,COUNT(D261)=0),"Check dates",IF(D261&lt;C261,"Check dates",IF(ROUND(F261,2)=0,"Paid / zero balance",IF(Setup!$B$4="","Set aging date",IF(D261&gt;=Setup!$B$4,"Current",IF(DATEDIF(D261,Setup!$B$4,"D")&lt;=30,"1–30 days",IF(DATEDIF(D261,Setup!$B$4,"D")&lt;=60,"31–60 days",IF(DATEDIF(D261,Setup!$B$4,"D")&lt;=90,"61–90 days","91+ days")))))))))))))</f>
        <v/>
      </c>
      <c r="I261" s="5"/>
      <c r="J261" s="15">
        <f>IF(OR(H261="Current",H261="1–30 days",H261="31–60 days",H261="61–90 days",H261="91+ days"),F261,0)</f>
        <v>0</v>
      </c>
      <c r="K261">
        <f>IF(J261&gt;0,IF(COUNTIFS($M$5:$M261,M261,$J$5:$J261,"&gt;0")=1,1,0),0)</f>
        <v>0</v>
      </c>
      <c r="L261" t="str">
        <f>IF(A261="","","k"&amp;SUBSTITUTE(SUBSTITUTE(SUBSTITUTE(SUBSTITUTE(SUBSTITUTE(SUBSTITUTE(A261,"~","{t}"),"*","{s}"),"?","{q}"),"&lt;","{lt}"),"&gt;","{gt}"),"=","{eq}"))</f>
        <v/>
      </c>
      <c r="M261" t="str">
        <f>IF(B261="","","k"&amp;SUBSTITUTE(SUBSTITUTE(SUBSTITUTE(SUBSTITUTE(SUBSTITUTE(SUBSTITUTE(B261,"~","{t}"),"*","{s}"),"?","{q}"),"&lt;","{lt}"),"&gt;","{gt}"),"=","{eq}"))</f>
        <v/>
      </c>
    </row>
    <row r="262" spans="1:13" x14ac:dyDescent="0.25">
      <c r="A262" s="5"/>
      <c r="B262" s="5"/>
      <c r="C262" s="8"/>
      <c r="D262" s="8"/>
      <c r="E262" s="12"/>
      <c r="F262" s="12"/>
      <c r="G262" s="13" t="str">
        <f>IF(OR(H262="Current",H262="1–30 days",H262="31–60 days",H262="61–90 days",H262="91+ days"),IF(D262&gt;=Setup!$B$4,0,DATEDIF(D262,Setup!$B$4,"D")),"")</f>
        <v/>
      </c>
      <c r="H262" s="14" t="str">
        <f>IF(AND(A262="",B262="",C262="",D262="",E262="",F262=""),"",IF(OR(A262="",B262="",C262="",D262="",E262="",F262=""),"Incomplete",IF(COUNTIF($L$5:$L$1004,L262)&gt;1,"Check invoice #",IF(OR(COUNT(E262)=0,COUNT(F262)=0),"Check amounts",IF(OR(E262&lt;0,F262&lt;0,F262&gt;E262),"Check amounts",IF(OR(COUNT(C262)=0,COUNT(D262)=0),"Check dates",IF(D262&lt;C262,"Check dates",IF(ROUND(F262,2)=0,"Paid / zero balance",IF(Setup!$B$4="","Set aging date",IF(D262&gt;=Setup!$B$4,"Current",IF(DATEDIF(D262,Setup!$B$4,"D")&lt;=30,"1–30 days",IF(DATEDIF(D262,Setup!$B$4,"D")&lt;=60,"31–60 days",IF(DATEDIF(D262,Setup!$B$4,"D")&lt;=90,"61–90 days","91+ days")))))))))))))</f>
        <v/>
      </c>
      <c r="I262" s="5"/>
      <c r="J262" s="15">
        <f>IF(OR(H262="Current",H262="1–30 days",H262="31–60 days",H262="61–90 days",H262="91+ days"),F262,0)</f>
        <v>0</v>
      </c>
      <c r="K262">
        <f>IF(J262&gt;0,IF(COUNTIFS($M$5:$M262,M262,$J$5:$J262,"&gt;0")=1,1,0),0)</f>
        <v>0</v>
      </c>
      <c r="L262" t="str">
        <f>IF(A262="","","k"&amp;SUBSTITUTE(SUBSTITUTE(SUBSTITUTE(SUBSTITUTE(SUBSTITUTE(SUBSTITUTE(A262,"~","{t}"),"*","{s}"),"?","{q}"),"&lt;","{lt}"),"&gt;","{gt}"),"=","{eq}"))</f>
        <v/>
      </c>
      <c r="M262" t="str">
        <f>IF(B262="","","k"&amp;SUBSTITUTE(SUBSTITUTE(SUBSTITUTE(SUBSTITUTE(SUBSTITUTE(SUBSTITUTE(B262,"~","{t}"),"*","{s}"),"?","{q}"),"&lt;","{lt}"),"&gt;","{gt}"),"=","{eq}"))</f>
        <v/>
      </c>
    </row>
    <row r="263" spans="1:13" x14ac:dyDescent="0.25">
      <c r="A263" s="5"/>
      <c r="B263" s="5"/>
      <c r="C263" s="8"/>
      <c r="D263" s="8"/>
      <c r="E263" s="12"/>
      <c r="F263" s="12"/>
      <c r="G263" s="13" t="str">
        <f>IF(OR(H263="Current",H263="1–30 days",H263="31–60 days",H263="61–90 days",H263="91+ days"),IF(D263&gt;=Setup!$B$4,0,DATEDIF(D263,Setup!$B$4,"D")),"")</f>
        <v/>
      </c>
      <c r="H263" s="14" t="str">
        <f>IF(AND(A263="",B263="",C263="",D263="",E263="",F263=""),"",IF(OR(A263="",B263="",C263="",D263="",E263="",F263=""),"Incomplete",IF(COUNTIF($L$5:$L$1004,L263)&gt;1,"Check invoice #",IF(OR(COUNT(E263)=0,COUNT(F263)=0),"Check amounts",IF(OR(E263&lt;0,F263&lt;0,F263&gt;E263),"Check amounts",IF(OR(COUNT(C263)=0,COUNT(D263)=0),"Check dates",IF(D263&lt;C263,"Check dates",IF(ROUND(F263,2)=0,"Paid / zero balance",IF(Setup!$B$4="","Set aging date",IF(D263&gt;=Setup!$B$4,"Current",IF(DATEDIF(D263,Setup!$B$4,"D")&lt;=30,"1–30 days",IF(DATEDIF(D263,Setup!$B$4,"D")&lt;=60,"31–60 days",IF(DATEDIF(D263,Setup!$B$4,"D")&lt;=90,"61–90 days","91+ days")))))))))))))</f>
        <v/>
      </c>
      <c r="I263" s="5"/>
      <c r="J263" s="15">
        <f>IF(OR(H263="Current",H263="1–30 days",H263="31–60 days",H263="61–90 days",H263="91+ days"),F263,0)</f>
        <v>0</v>
      </c>
      <c r="K263">
        <f>IF(J263&gt;0,IF(COUNTIFS($M$5:$M263,M263,$J$5:$J263,"&gt;0")=1,1,0),0)</f>
        <v>0</v>
      </c>
      <c r="L263" t="str">
        <f>IF(A263="","","k"&amp;SUBSTITUTE(SUBSTITUTE(SUBSTITUTE(SUBSTITUTE(SUBSTITUTE(SUBSTITUTE(A263,"~","{t}"),"*","{s}"),"?","{q}"),"&lt;","{lt}"),"&gt;","{gt}"),"=","{eq}"))</f>
        <v/>
      </c>
      <c r="M263" t="str">
        <f>IF(B263="","","k"&amp;SUBSTITUTE(SUBSTITUTE(SUBSTITUTE(SUBSTITUTE(SUBSTITUTE(SUBSTITUTE(B263,"~","{t}"),"*","{s}"),"?","{q}"),"&lt;","{lt}"),"&gt;","{gt}"),"=","{eq}"))</f>
        <v/>
      </c>
    </row>
    <row r="264" spans="1:13" x14ac:dyDescent="0.25">
      <c r="A264" s="5"/>
      <c r="B264" s="5"/>
      <c r="C264" s="8"/>
      <c r="D264" s="8"/>
      <c r="E264" s="12"/>
      <c r="F264" s="12"/>
      <c r="G264" s="13" t="str">
        <f>IF(OR(H264="Current",H264="1–30 days",H264="31–60 days",H264="61–90 days",H264="91+ days"),IF(D264&gt;=Setup!$B$4,0,DATEDIF(D264,Setup!$B$4,"D")),"")</f>
        <v/>
      </c>
      <c r="H264" s="14" t="str">
        <f>IF(AND(A264="",B264="",C264="",D264="",E264="",F264=""),"",IF(OR(A264="",B264="",C264="",D264="",E264="",F264=""),"Incomplete",IF(COUNTIF($L$5:$L$1004,L264)&gt;1,"Check invoice #",IF(OR(COUNT(E264)=0,COUNT(F264)=0),"Check amounts",IF(OR(E264&lt;0,F264&lt;0,F264&gt;E264),"Check amounts",IF(OR(COUNT(C264)=0,COUNT(D264)=0),"Check dates",IF(D264&lt;C264,"Check dates",IF(ROUND(F264,2)=0,"Paid / zero balance",IF(Setup!$B$4="","Set aging date",IF(D264&gt;=Setup!$B$4,"Current",IF(DATEDIF(D264,Setup!$B$4,"D")&lt;=30,"1–30 days",IF(DATEDIF(D264,Setup!$B$4,"D")&lt;=60,"31–60 days",IF(DATEDIF(D264,Setup!$B$4,"D")&lt;=90,"61–90 days","91+ days")))))))))))))</f>
        <v/>
      </c>
      <c r="I264" s="5"/>
      <c r="J264" s="15">
        <f>IF(OR(H264="Current",H264="1–30 days",H264="31–60 days",H264="61–90 days",H264="91+ days"),F264,0)</f>
        <v>0</v>
      </c>
      <c r="K264">
        <f>IF(J264&gt;0,IF(COUNTIFS($M$5:$M264,M264,$J$5:$J264,"&gt;0")=1,1,0),0)</f>
        <v>0</v>
      </c>
      <c r="L264" t="str">
        <f>IF(A264="","","k"&amp;SUBSTITUTE(SUBSTITUTE(SUBSTITUTE(SUBSTITUTE(SUBSTITUTE(SUBSTITUTE(A264,"~","{t}"),"*","{s}"),"?","{q}"),"&lt;","{lt}"),"&gt;","{gt}"),"=","{eq}"))</f>
        <v/>
      </c>
      <c r="M264" t="str">
        <f>IF(B264="","","k"&amp;SUBSTITUTE(SUBSTITUTE(SUBSTITUTE(SUBSTITUTE(SUBSTITUTE(SUBSTITUTE(B264,"~","{t}"),"*","{s}"),"?","{q}"),"&lt;","{lt}"),"&gt;","{gt}"),"=","{eq}"))</f>
        <v/>
      </c>
    </row>
    <row r="265" spans="1:13" x14ac:dyDescent="0.25">
      <c r="A265" s="5"/>
      <c r="B265" s="5"/>
      <c r="C265" s="8"/>
      <c r="D265" s="8"/>
      <c r="E265" s="12"/>
      <c r="F265" s="12"/>
      <c r="G265" s="13" t="str">
        <f>IF(OR(H265="Current",H265="1–30 days",H265="31–60 days",H265="61–90 days",H265="91+ days"),IF(D265&gt;=Setup!$B$4,0,DATEDIF(D265,Setup!$B$4,"D")),"")</f>
        <v/>
      </c>
      <c r="H265" s="14" t="str">
        <f>IF(AND(A265="",B265="",C265="",D265="",E265="",F265=""),"",IF(OR(A265="",B265="",C265="",D265="",E265="",F265=""),"Incomplete",IF(COUNTIF($L$5:$L$1004,L265)&gt;1,"Check invoice #",IF(OR(COUNT(E265)=0,COUNT(F265)=0),"Check amounts",IF(OR(E265&lt;0,F265&lt;0,F265&gt;E265),"Check amounts",IF(OR(COUNT(C265)=0,COUNT(D265)=0),"Check dates",IF(D265&lt;C265,"Check dates",IF(ROUND(F265,2)=0,"Paid / zero balance",IF(Setup!$B$4="","Set aging date",IF(D265&gt;=Setup!$B$4,"Current",IF(DATEDIF(D265,Setup!$B$4,"D")&lt;=30,"1–30 days",IF(DATEDIF(D265,Setup!$B$4,"D")&lt;=60,"31–60 days",IF(DATEDIF(D265,Setup!$B$4,"D")&lt;=90,"61–90 days","91+ days")))))))))))))</f>
        <v/>
      </c>
      <c r="I265" s="5"/>
      <c r="J265" s="15">
        <f>IF(OR(H265="Current",H265="1–30 days",H265="31–60 days",H265="61–90 days",H265="91+ days"),F265,0)</f>
        <v>0</v>
      </c>
      <c r="K265">
        <f>IF(J265&gt;0,IF(COUNTIFS($M$5:$M265,M265,$J$5:$J265,"&gt;0")=1,1,0),0)</f>
        <v>0</v>
      </c>
      <c r="L265" t="str">
        <f>IF(A265="","","k"&amp;SUBSTITUTE(SUBSTITUTE(SUBSTITUTE(SUBSTITUTE(SUBSTITUTE(SUBSTITUTE(A265,"~","{t}"),"*","{s}"),"?","{q}"),"&lt;","{lt}"),"&gt;","{gt}"),"=","{eq}"))</f>
        <v/>
      </c>
      <c r="M265" t="str">
        <f>IF(B265="","","k"&amp;SUBSTITUTE(SUBSTITUTE(SUBSTITUTE(SUBSTITUTE(SUBSTITUTE(SUBSTITUTE(B265,"~","{t}"),"*","{s}"),"?","{q}"),"&lt;","{lt}"),"&gt;","{gt}"),"=","{eq}"))</f>
        <v/>
      </c>
    </row>
    <row r="266" spans="1:13" x14ac:dyDescent="0.25">
      <c r="A266" s="5"/>
      <c r="B266" s="5"/>
      <c r="C266" s="8"/>
      <c r="D266" s="8"/>
      <c r="E266" s="12"/>
      <c r="F266" s="12"/>
      <c r="G266" s="13" t="str">
        <f>IF(OR(H266="Current",H266="1–30 days",H266="31–60 days",H266="61–90 days",H266="91+ days"),IF(D266&gt;=Setup!$B$4,0,DATEDIF(D266,Setup!$B$4,"D")),"")</f>
        <v/>
      </c>
      <c r="H266" s="14" t="str">
        <f>IF(AND(A266="",B266="",C266="",D266="",E266="",F266=""),"",IF(OR(A266="",B266="",C266="",D266="",E266="",F266=""),"Incomplete",IF(COUNTIF($L$5:$L$1004,L266)&gt;1,"Check invoice #",IF(OR(COUNT(E266)=0,COUNT(F266)=0),"Check amounts",IF(OR(E266&lt;0,F266&lt;0,F266&gt;E266),"Check amounts",IF(OR(COUNT(C266)=0,COUNT(D266)=0),"Check dates",IF(D266&lt;C266,"Check dates",IF(ROUND(F266,2)=0,"Paid / zero balance",IF(Setup!$B$4="","Set aging date",IF(D266&gt;=Setup!$B$4,"Current",IF(DATEDIF(D266,Setup!$B$4,"D")&lt;=30,"1–30 days",IF(DATEDIF(D266,Setup!$B$4,"D")&lt;=60,"31–60 days",IF(DATEDIF(D266,Setup!$B$4,"D")&lt;=90,"61–90 days","91+ days")))))))))))))</f>
        <v/>
      </c>
      <c r="I266" s="5"/>
      <c r="J266" s="15">
        <f>IF(OR(H266="Current",H266="1–30 days",H266="31–60 days",H266="61–90 days",H266="91+ days"),F266,0)</f>
        <v>0</v>
      </c>
      <c r="K266">
        <f>IF(J266&gt;0,IF(COUNTIFS($M$5:$M266,M266,$J$5:$J266,"&gt;0")=1,1,0),0)</f>
        <v>0</v>
      </c>
      <c r="L266" t="str">
        <f>IF(A266="","","k"&amp;SUBSTITUTE(SUBSTITUTE(SUBSTITUTE(SUBSTITUTE(SUBSTITUTE(SUBSTITUTE(A266,"~","{t}"),"*","{s}"),"?","{q}"),"&lt;","{lt}"),"&gt;","{gt}"),"=","{eq}"))</f>
        <v/>
      </c>
      <c r="M266" t="str">
        <f>IF(B266="","","k"&amp;SUBSTITUTE(SUBSTITUTE(SUBSTITUTE(SUBSTITUTE(SUBSTITUTE(SUBSTITUTE(B266,"~","{t}"),"*","{s}"),"?","{q}"),"&lt;","{lt}"),"&gt;","{gt}"),"=","{eq}"))</f>
        <v/>
      </c>
    </row>
    <row r="267" spans="1:13" x14ac:dyDescent="0.25">
      <c r="A267" s="5"/>
      <c r="B267" s="5"/>
      <c r="C267" s="8"/>
      <c r="D267" s="8"/>
      <c r="E267" s="12"/>
      <c r="F267" s="12"/>
      <c r="G267" s="13" t="str">
        <f>IF(OR(H267="Current",H267="1–30 days",H267="31–60 days",H267="61–90 days",H267="91+ days"),IF(D267&gt;=Setup!$B$4,0,DATEDIF(D267,Setup!$B$4,"D")),"")</f>
        <v/>
      </c>
      <c r="H267" s="14" t="str">
        <f>IF(AND(A267="",B267="",C267="",D267="",E267="",F267=""),"",IF(OR(A267="",B267="",C267="",D267="",E267="",F267=""),"Incomplete",IF(COUNTIF($L$5:$L$1004,L267)&gt;1,"Check invoice #",IF(OR(COUNT(E267)=0,COUNT(F267)=0),"Check amounts",IF(OR(E267&lt;0,F267&lt;0,F267&gt;E267),"Check amounts",IF(OR(COUNT(C267)=0,COUNT(D267)=0),"Check dates",IF(D267&lt;C267,"Check dates",IF(ROUND(F267,2)=0,"Paid / zero balance",IF(Setup!$B$4="","Set aging date",IF(D267&gt;=Setup!$B$4,"Current",IF(DATEDIF(D267,Setup!$B$4,"D")&lt;=30,"1–30 days",IF(DATEDIF(D267,Setup!$B$4,"D")&lt;=60,"31–60 days",IF(DATEDIF(D267,Setup!$B$4,"D")&lt;=90,"61–90 days","91+ days")))))))))))))</f>
        <v/>
      </c>
      <c r="I267" s="5"/>
      <c r="J267" s="15">
        <f>IF(OR(H267="Current",H267="1–30 days",H267="31–60 days",H267="61–90 days",H267="91+ days"),F267,0)</f>
        <v>0</v>
      </c>
      <c r="K267">
        <f>IF(J267&gt;0,IF(COUNTIFS($M$5:$M267,M267,$J$5:$J267,"&gt;0")=1,1,0),0)</f>
        <v>0</v>
      </c>
      <c r="L267" t="str">
        <f>IF(A267="","","k"&amp;SUBSTITUTE(SUBSTITUTE(SUBSTITUTE(SUBSTITUTE(SUBSTITUTE(SUBSTITUTE(A267,"~","{t}"),"*","{s}"),"?","{q}"),"&lt;","{lt}"),"&gt;","{gt}"),"=","{eq}"))</f>
        <v/>
      </c>
      <c r="M267" t="str">
        <f>IF(B267="","","k"&amp;SUBSTITUTE(SUBSTITUTE(SUBSTITUTE(SUBSTITUTE(SUBSTITUTE(SUBSTITUTE(B267,"~","{t}"),"*","{s}"),"?","{q}"),"&lt;","{lt}"),"&gt;","{gt}"),"=","{eq}"))</f>
        <v/>
      </c>
    </row>
    <row r="268" spans="1:13" x14ac:dyDescent="0.25">
      <c r="A268" s="5"/>
      <c r="B268" s="5"/>
      <c r="C268" s="8"/>
      <c r="D268" s="8"/>
      <c r="E268" s="12"/>
      <c r="F268" s="12"/>
      <c r="G268" s="13" t="str">
        <f>IF(OR(H268="Current",H268="1–30 days",H268="31–60 days",H268="61–90 days",H268="91+ days"),IF(D268&gt;=Setup!$B$4,0,DATEDIF(D268,Setup!$B$4,"D")),"")</f>
        <v/>
      </c>
      <c r="H268" s="14" t="str">
        <f>IF(AND(A268="",B268="",C268="",D268="",E268="",F268=""),"",IF(OR(A268="",B268="",C268="",D268="",E268="",F268=""),"Incomplete",IF(COUNTIF($L$5:$L$1004,L268)&gt;1,"Check invoice #",IF(OR(COUNT(E268)=0,COUNT(F268)=0),"Check amounts",IF(OR(E268&lt;0,F268&lt;0,F268&gt;E268),"Check amounts",IF(OR(COUNT(C268)=0,COUNT(D268)=0),"Check dates",IF(D268&lt;C268,"Check dates",IF(ROUND(F268,2)=0,"Paid / zero balance",IF(Setup!$B$4="","Set aging date",IF(D268&gt;=Setup!$B$4,"Current",IF(DATEDIF(D268,Setup!$B$4,"D")&lt;=30,"1–30 days",IF(DATEDIF(D268,Setup!$B$4,"D")&lt;=60,"31–60 days",IF(DATEDIF(D268,Setup!$B$4,"D")&lt;=90,"61–90 days","91+ days")))))))))))))</f>
        <v/>
      </c>
      <c r="I268" s="5"/>
      <c r="J268" s="15">
        <f>IF(OR(H268="Current",H268="1–30 days",H268="31–60 days",H268="61–90 days",H268="91+ days"),F268,0)</f>
        <v>0</v>
      </c>
      <c r="K268">
        <f>IF(J268&gt;0,IF(COUNTIFS($M$5:$M268,M268,$J$5:$J268,"&gt;0")=1,1,0),0)</f>
        <v>0</v>
      </c>
      <c r="L268" t="str">
        <f>IF(A268="","","k"&amp;SUBSTITUTE(SUBSTITUTE(SUBSTITUTE(SUBSTITUTE(SUBSTITUTE(SUBSTITUTE(A268,"~","{t}"),"*","{s}"),"?","{q}"),"&lt;","{lt}"),"&gt;","{gt}"),"=","{eq}"))</f>
        <v/>
      </c>
      <c r="M268" t="str">
        <f>IF(B268="","","k"&amp;SUBSTITUTE(SUBSTITUTE(SUBSTITUTE(SUBSTITUTE(SUBSTITUTE(SUBSTITUTE(B268,"~","{t}"),"*","{s}"),"?","{q}"),"&lt;","{lt}"),"&gt;","{gt}"),"=","{eq}"))</f>
        <v/>
      </c>
    </row>
    <row r="269" spans="1:13" x14ac:dyDescent="0.25">
      <c r="A269" s="5"/>
      <c r="B269" s="5"/>
      <c r="C269" s="8"/>
      <c r="D269" s="8"/>
      <c r="E269" s="12"/>
      <c r="F269" s="12"/>
      <c r="G269" s="13" t="str">
        <f>IF(OR(H269="Current",H269="1–30 days",H269="31–60 days",H269="61–90 days",H269="91+ days"),IF(D269&gt;=Setup!$B$4,0,DATEDIF(D269,Setup!$B$4,"D")),"")</f>
        <v/>
      </c>
      <c r="H269" s="14" t="str">
        <f>IF(AND(A269="",B269="",C269="",D269="",E269="",F269=""),"",IF(OR(A269="",B269="",C269="",D269="",E269="",F269=""),"Incomplete",IF(COUNTIF($L$5:$L$1004,L269)&gt;1,"Check invoice #",IF(OR(COUNT(E269)=0,COUNT(F269)=0),"Check amounts",IF(OR(E269&lt;0,F269&lt;0,F269&gt;E269),"Check amounts",IF(OR(COUNT(C269)=0,COUNT(D269)=0),"Check dates",IF(D269&lt;C269,"Check dates",IF(ROUND(F269,2)=0,"Paid / zero balance",IF(Setup!$B$4="","Set aging date",IF(D269&gt;=Setup!$B$4,"Current",IF(DATEDIF(D269,Setup!$B$4,"D")&lt;=30,"1–30 days",IF(DATEDIF(D269,Setup!$B$4,"D")&lt;=60,"31–60 days",IF(DATEDIF(D269,Setup!$B$4,"D")&lt;=90,"61–90 days","91+ days")))))))))))))</f>
        <v/>
      </c>
      <c r="I269" s="5"/>
      <c r="J269" s="15">
        <f>IF(OR(H269="Current",H269="1–30 days",H269="31–60 days",H269="61–90 days",H269="91+ days"),F269,0)</f>
        <v>0</v>
      </c>
      <c r="K269">
        <f>IF(J269&gt;0,IF(COUNTIFS($M$5:$M269,M269,$J$5:$J269,"&gt;0")=1,1,0),0)</f>
        <v>0</v>
      </c>
      <c r="L269" t="str">
        <f>IF(A269="","","k"&amp;SUBSTITUTE(SUBSTITUTE(SUBSTITUTE(SUBSTITUTE(SUBSTITUTE(SUBSTITUTE(A269,"~","{t}"),"*","{s}"),"?","{q}"),"&lt;","{lt}"),"&gt;","{gt}"),"=","{eq}"))</f>
        <v/>
      </c>
      <c r="M269" t="str">
        <f>IF(B269="","","k"&amp;SUBSTITUTE(SUBSTITUTE(SUBSTITUTE(SUBSTITUTE(SUBSTITUTE(SUBSTITUTE(B269,"~","{t}"),"*","{s}"),"?","{q}"),"&lt;","{lt}"),"&gt;","{gt}"),"=","{eq}"))</f>
        <v/>
      </c>
    </row>
    <row r="270" spans="1:13" x14ac:dyDescent="0.25">
      <c r="A270" s="5"/>
      <c r="B270" s="5"/>
      <c r="C270" s="8"/>
      <c r="D270" s="8"/>
      <c r="E270" s="12"/>
      <c r="F270" s="12"/>
      <c r="G270" s="13" t="str">
        <f>IF(OR(H270="Current",H270="1–30 days",H270="31–60 days",H270="61–90 days",H270="91+ days"),IF(D270&gt;=Setup!$B$4,0,DATEDIF(D270,Setup!$B$4,"D")),"")</f>
        <v/>
      </c>
      <c r="H270" s="14" t="str">
        <f>IF(AND(A270="",B270="",C270="",D270="",E270="",F270=""),"",IF(OR(A270="",B270="",C270="",D270="",E270="",F270=""),"Incomplete",IF(COUNTIF($L$5:$L$1004,L270)&gt;1,"Check invoice #",IF(OR(COUNT(E270)=0,COUNT(F270)=0),"Check amounts",IF(OR(E270&lt;0,F270&lt;0,F270&gt;E270),"Check amounts",IF(OR(COUNT(C270)=0,COUNT(D270)=0),"Check dates",IF(D270&lt;C270,"Check dates",IF(ROUND(F270,2)=0,"Paid / zero balance",IF(Setup!$B$4="","Set aging date",IF(D270&gt;=Setup!$B$4,"Current",IF(DATEDIF(D270,Setup!$B$4,"D")&lt;=30,"1–30 days",IF(DATEDIF(D270,Setup!$B$4,"D")&lt;=60,"31–60 days",IF(DATEDIF(D270,Setup!$B$4,"D")&lt;=90,"61–90 days","91+ days")))))))))))))</f>
        <v/>
      </c>
      <c r="I270" s="5"/>
      <c r="J270" s="15">
        <f>IF(OR(H270="Current",H270="1–30 days",H270="31–60 days",H270="61–90 days",H270="91+ days"),F270,0)</f>
        <v>0</v>
      </c>
      <c r="K270">
        <f>IF(J270&gt;0,IF(COUNTIFS($M$5:$M270,M270,$J$5:$J270,"&gt;0")=1,1,0),0)</f>
        <v>0</v>
      </c>
      <c r="L270" t="str">
        <f>IF(A270="","","k"&amp;SUBSTITUTE(SUBSTITUTE(SUBSTITUTE(SUBSTITUTE(SUBSTITUTE(SUBSTITUTE(A270,"~","{t}"),"*","{s}"),"?","{q}"),"&lt;","{lt}"),"&gt;","{gt}"),"=","{eq}"))</f>
        <v/>
      </c>
      <c r="M270" t="str">
        <f>IF(B270="","","k"&amp;SUBSTITUTE(SUBSTITUTE(SUBSTITUTE(SUBSTITUTE(SUBSTITUTE(SUBSTITUTE(B270,"~","{t}"),"*","{s}"),"?","{q}"),"&lt;","{lt}"),"&gt;","{gt}"),"=","{eq}"))</f>
        <v/>
      </c>
    </row>
    <row r="271" spans="1:13" x14ac:dyDescent="0.25">
      <c r="A271" s="5"/>
      <c r="B271" s="5"/>
      <c r="C271" s="8"/>
      <c r="D271" s="8"/>
      <c r="E271" s="12"/>
      <c r="F271" s="12"/>
      <c r="G271" s="13" t="str">
        <f>IF(OR(H271="Current",H271="1–30 days",H271="31–60 days",H271="61–90 days",H271="91+ days"),IF(D271&gt;=Setup!$B$4,0,DATEDIF(D271,Setup!$B$4,"D")),"")</f>
        <v/>
      </c>
      <c r="H271" s="14" t="str">
        <f>IF(AND(A271="",B271="",C271="",D271="",E271="",F271=""),"",IF(OR(A271="",B271="",C271="",D271="",E271="",F271=""),"Incomplete",IF(COUNTIF($L$5:$L$1004,L271)&gt;1,"Check invoice #",IF(OR(COUNT(E271)=0,COUNT(F271)=0),"Check amounts",IF(OR(E271&lt;0,F271&lt;0,F271&gt;E271),"Check amounts",IF(OR(COUNT(C271)=0,COUNT(D271)=0),"Check dates",IF(D271&lt;C271,"Check dates",IF(ROUND(F271,2)=0,"Paid / zero balance",IF(Setup!$B$4="","Set aging date",IF(D271&gt;=Setup!$B$4,"Current",IF(DATEDIF(D271,Setup!$B$4,"D")&lt;=30,"1–30 days",IF(DATEDIF(D271,Setup!$B$4,"D")&lt;=60,"31–60 days",IF(DATEDIF(D271,Setup!$B$4,"D")&lt;=90,"61–90 days","91+ days")))))))))))))</f>
        <v/>
      </c>
      <c r="I271" s="5"/>
      <c r="J271" s="15">
        <f>IF(OR(H271="Current",H271="1–30 days",H271="31–60 days",H271="61–90 days",H271="91+ days"),F271,0)</f>
        <v>0</v>
      </c>
      <c r="K271">
        <f>IF(J271&gt;0,IF(COUNTIFS($M$5:$M271,M271,$J$5:$J271,"&gt;0")=1,1,0),0)</f>
        <v>0</v>
      </c>
      <c r="L271" t="str">
        <f>IF(A271="","","k"&amp;SUBSTITUTE(SUBSTITUTE(SUBSTITUTE(SUBSTITUTE(SUBSTITUTE(SUBSTITUTE(A271,"~","{t}"),"*","{s}"),"?","{q}"),"&lt;","{lt}"),"&gt;","{gt}"),"=","{eq}"))</f>
        <v/>
      </c>
      <c r="M271" t="str">
        <f>IF(B271="","","k"&amp;SUBSTITUTE(SUBSTITUTE(SUBSTITUTE(SUBSTITUTE(SUBSTITUTE(SUBSTITUTE(B271,"~","{t}"),"*","{s}"),"?","{q}"),"&lt;","{lt}"),"&gt;","{gt}"),"=","{eq}"))</f>
        <v/>
      </c>
    </row>
    <row r="272" spans="1:13" x14ac:dyDescent="0.25">
      <c r="A272" s="5"/>
      <c r="B272" s="5"/>
      <c r="C272" s="8"/>
      <c r="D272" s="8"/>
      <c r="E272" s="12"/>
      <c r="F272" s="12"/>
      <c r="G272" s="13" t="str">
        <f>IF(OR(H272="Current",H272="1–30 days",H272="31–60 days",H272="61–90 days",H272="91+ days"),IF(D272&gt;=Setup!$B$4,0,DATEDIF(D272,Setup!$B$4,"D")),"")</f>
        <v/>
      </c>
      <c r="H272" s="14" t="str">
        <f>IF(AND(A272="",B272="",C272="",D272="",E272="",F272=""),"",IF(OR(A272="",B272="",C272="",D272="",E272="",F272=""),"Incomplete",IF(COUNTIF($L$5:$L$1004,L272)&gt;1,"Check invoice #",IF(OR(COUNT(E272)=0,COUNT(F272)=0),"Check amounts",IF(OR(E272&lt;0,F272&lt;0,F272&gt;E272),"Check amounts",IF(OR(COUNT(C272)=0,COUNT(D272)=0),"Check dates",IF(D272&lt;C272,"Check dates",IF(ROUND(F272,2)=0,"Paid / zero balance",IF(Setup!$B$4="","Set aging date",IF(D272&gt;=Setup!$B$4,"Current",IF(DATEDIF(D272,Setup!$B$4,"D")&lt;=30,"1–30 days",IF(DATEDIF(D272,Setup!$B$4,"D")&lt;=60,"31–60 days",IF(DATEDIF(D272,Setup!$B$4,"D")&lt;=90,"61–90 days","91+ days")))))))))))))</f>
        <v/>
      </c>
      <c r="I272" s="5"/>
      <c r="J272" s="15">
        <f>IF(OR(H272="Current",H272="1–30 days",H272="31–60 days",H272="61–90 days",H272="91+ days"),F272,0)</f>
        <v>0</v>
      </c>
      <c r="K272">
        <f>IF(J272&gt;0,IF(COUNTIFS($M$5:$M272,M272,$J$5:$J272,"&gt;0")=1,1,0),0)</f>
        <v>0</v>
      </c>
      <c r="L272" t="str">
        <f>IF(A272="","","k"&amp;SUBSTITUTE(SUBSTITUTE(SUBSTITUTE(SUBSTITUTE(SUBSTITUTE(SUBSTITUTE(A272,"~","{t}"),"*","{s}"),"?","{q}"),"&lt;","{lt}"),"&gt;","{gt}"),"=","{eq}"))</f>
        <v/>
      </c>
      <c r="M272" t="str">
        <f>IF(B272="","","k"&amp;SUBSTITUTE(SUBSTITUTE(SUBSTITUTE(SUBSTITUTE(SUBSTITUTE(SUBSTITUTE(B272,"~","{t}"),"*","{s}"),"?","{q}"),"&lt;","{lt}"),"&gt;","{gt}"),"=","{eq}"))</f>
        <v/>
      </c>
    </row>
    <row r="273" spans="1:13" x14ac:dyDescent="0.25">
      <c r="A273" s="5"/>
      <c r="B273" s="5"/>
      <c r="C273" s="8"/>
      <c r="D273" s="8"/>
      <c r="E273" s="12"/>
      <c r="F273" s="12"/>
      <c r="G273" s="13" t="str">
        <f>IF(OR(H273="Current",H273="1–30 days",H273="31–60 days",H273="61–90 days",H273="91+ days"),IF(D273&gt;=Setup!$B$4,0,DATEDIF(D273,Setup!$B$4,"D")),"")</f>
        <v/>
      </c>
      <c r="H273" s="14" t="str">
        <f>IF(AND(A273="",B273="",C273="",D273="",E273="",F273=""),"",IF(OR(A273="",B273="",C273="",D273="",E273="",F273=""),"Incomplete",IF(COUNTIF($L$5:$L$1004,L273)&gt;1,"Check invoice #",IF(OR(COUNT(E273)=0,COUNT(F273)=0),"Check amounts",IF(OR(E273&lt;0,F273&lt;0,F273&gt;E273),"Check amounts",IF(OR(COUNT(C273)=0,COUNT(D273)=0),"Check dates",IF(D273&lt;C273,"Check dates",IF(ROUND(F273,2)=0,"Paid / zero balance",IF(Setup!$B$4="","Set aging date",IF(D273&gt;=Setup!$B$4,"Current",IF(DATEDIF(D273,Setup!$B$4,"D")&lt;=30,"1–30 days",IF(DATEDIF(D273,Setup!$B$4,"D")&lt;=60,"31–60 days",IF(DATEDIF(D273,Setup!$B$4,"D")&lt;=90,"61–90 days","91+ days")))))))))))))</f>
        <v/>
      </c>
      <c r="I273" s="5"/>
      <c r="J273" s="15">
        <f>IF(OR(H273="Current",H273="1–30 days",H273="31–60 days",H273="61–90 days",H273="91+ days"),F273,0)</f>
        <v>0</v>
      </c>
      <c r="K273">
        <f>IF(J273&gt;0,IF(COUNTIFS($M$5:$M273,M273,$J$5:$J273,"&gt;0")=1,1,0),0)</f>
        <v>0</v>
      </c>
      <c r="L273" t="str">
        <f>IF(A273="","","k"&amp;SUBSTITUTE(SUBSTITUTE(SUBSTITUTE(SUBSTITUTE(SUBSTITUTE(SUBSTITUTE(A273,"~","{t}"),"*","{s}"),"?","{q}"),"&lt;","{lt}"),"&gt;","{gt}"),"=","{eq}"))</f>
        <v/>
      </c>
      <c r="M273" t="str">
        <f>IF(B273="","","k"&amp;SUBSTITUTE(SUBSTITUTE(SUBSTITUTE(SUBSTITUTE(SUBSTITUTE(SUBSTITUTE(B273,"~","{t}"),"*","{s}"),"?","{q}"),"&lt;","{lt}"),"&gt;","{gt}"),"=","{eq}"))</f>
        <v/>
      </c>
    </row>
    <row r="274" spans="1:13" x14ac:dyDescent="0.25">
      <c r="A274" s="5"/>
      <c r="B274" s="5"/>
      <c r="C274" s="8"/>
      <c r="D274" s="8"/>
      <c r="E274" s="12"/>
      <c r="F274" s="12"/>
      <c r="G274" s="13" t="str">
        <f>IF(OR(H274="Current",H274="1–30 days",H274="31–60 days",H274="61–90 days",H274="91+ days"),IF(D274&gt;=Setup!$B$4,0,DATEDIF(D274,Setup!$B$4,"D")),"")</f>
        <v/>
      </c>
      <c r="H274" s="14" t="str">
        <f>IF(AND(A274="",B274="",C274="",D274="",E274="",F274=""),"",IF(OR(A274="",B274="",C274="",D274="",E274="",F274=""),"Incomplete",IF(COUNTIF($L$5:$L$1004,L274)&gt;1,"Check invoice #",IF(OR(COUNT(E274)=0,COUNT(F274)=0),"Check amounts",IF(OR(E274&lt;0,F274&lt;0,F274&gt;E274),"Check amounts",IF(OR(COUNT(C274)=0,COUNT(D274)=0),"Check dates",IF(D274&lt;C274,"Check dates",IF(ROUND(F274,2)=0,"Paid / zero balance",IF(Setup!$B$4="","Set aging date",IF(D274&gt;=Setup!$B$4,"Current",IF(DATEDIF(D274,Setup!$B$4,"D")&lt;=30,"1–30 days",IF(DATEDIF(D274,Setup!$B$4,"D")&lt;=60,"31–60 days",IF(DATEDIF(D274,Setup!$B$4,"D")&lt;=90,"61–90 days","91+ days")))))))))))))</f>
        <v/>
      </c>
      <c r="I274" s="5"/>
      <c r="J274" s="15">
        <f>IF(OR(H274="Current",H274="1–30 days",H274="31–60 days",H274="61–90 days",H274="91+ days"),F274,0)</f>
        <v>0</v>
      </c>
      <c r="K274">
        <f>IF(J274&gt;0,IF(COUNTIFS($M$5:$M274,M274,$J$5:$J274,"&gt;0")=1,1,0),0)</f>
        <v>0</v>
      </c>
      <c r="L274" t="str">
        <f>IF(A274="","","k"&amp;SUBSTITUTE(SUBSTITUTE(SUBSTITUTE(SUBSTITUTE(SUBSTITUTE(SUBSTITUTE(A274,"~","{t}"),"*","{s}"),"?","{q}"),"&lt;","{lt}"),"&gt;","{gt}"),"=","{eq}"))</f>
        <v/>
      </c>
      <c r="M274" t="str">
        <f>IF(B274="","","k"&amp;SUBSTITUTE(SUBSTITUTE(SUBSTITUTE(SUBSTITUTE(SUBSTITUTE(SUBSTITUTE(B274,"~","{t}"),"*","{s}"),"?","{q}"),"&lt;","{lt}"),"&gt;","{gt}"),"=","{eq}"))</f>
        <v/>
      </c>
    </row>
    <row r="275" spans="1:13" x14ac:dyDescent="0.25">
      <c r="A275" s="5"/>
      <c r="B275" s="5"/>
      <c r="C275" s="8"/>
      <c r="D275" s="8"/>
      <c r="E275" s="12"/>
      <c r="F275" s="12"/>
      <c r="G275" s="13" t="str">
        <f>IF(OR(H275="Current",H275="1–30 days",H275="31–60 days",H275="61–90 days",H275="91+ days"),IF(D275&gt;=Setup!$B$4,0,DATEDIF(D275,Setup!$B$4,"D")),"")</f>
        <v/>
      </c>
      <c r="H275" s="14" t="str">
        <f>IF(AND(A275="",B275="",C275="",D275="",E275="",F275=""),"",IF(OR(A275="",B275="",C275="",D275="",E275="",F275=""),"Incomplete",IF(COUNTIF($L$5:$L$1004,L275)&gt;1,"Check invoice #",IF(OR(COUNT(E275)=0,COUNT(F275)=0),"Check amounts",IF(OR(E275&lt;0,F275&lt;0,F275&gt;E275),"Check amounts",IF(OR(COUNT(C275)=0,COUNT(D275)=0),"Check dates",IF(D275&lt;C275,"Check dates",IF(ROUND(F275,2)=0,"Paid / zero balance",IF(Setup!$B$4="","Set aging date",IF(D275&gt;=Setup!$B$4,"Current",IF(DATEDIF(D275,Setup!$B$4,"D")&lt;=30,"1–30 days",IF(DATEDIF(D275,Setup!$B$4,"D")&lt;=60,"31–60 days",IF(DATEDIF(D275,Setup!$B$4,"D")&lt;=90,"61–90 days","91+ days")))))))))))))</f>
        <v/>
      </c>
      <c r="I275" s="5"/>
      <c r="J275" s="15">
        <f>IF(OR(H275="Current",H275="1–30 days",H275="31–60 days",H275="61–90 days",H275="91+ days"),F275,0)</f>
        <v>0</v>
      </c>
      <c r="K275">
        <f>IF(J275&gt;0,IF(COUNTIFS($M$5:$M275,M275,$J$5:$J275,"&gt;0")=1,1,0),0)</f>
        <v>0</v>
      </c>
      <c r="L275" t="str">
        <f>IF(A275="","","k"&amp;SUBSTITUTE(SUBSTITUTE(SUBSTITUTE(SUBSTITUTE(SUBSTITUTE(SUBSTITUTE(A275,"~","{t}"),"*","{s}"),"?","{q}"),"&lt;","{lt}"),"&gt;","{gt}"),"=","{eq}"))</f>
        <v/>
      </c>
      <c r="M275" t="str">
        <f>IF(B275="","","k"&amp;SUBSTITUTE(SUBSTITUTE(SUBSTITUTE(SUBSTITUTE(SUBSTITUTE(SUBSTITUTE(B275,"~","{t}"),"*","{s}"),"?","{q}"),"&lt;","{lt}"),"&gt;","{gt}"),"=","{eq}"))</f>
        <v/>
      </c>
    </row>
    <row r="276" spans="1:13" x14ac:dyDescent="0.25">
      <c r="A276" s="5"/>
      <c r="B276" s="5"/>
      <c r="C276" s="8"/>
      <c r="D276" s="8"/>
      <c r="E276" s="12"/>
      <c r="F276" s="12"/>
      <c r="G276" s="13" t="str">
        <f>IF(OR(H276="Current",H276="1–30 days",H276="31–60 days",H276="61–90 days",H276="91+ days"),IF(D276&gt;=Setup!$B$4,0,DATEDIF(D276,Setup!$B$4,"D")),"")</f>
        <v/>
      </c>
      <c r="H276" s="14" t="str">
        <f>IF(AND(A276="",B276="",C276="",D276="",E276="",F276=""),"",IF(OR(A276="",B276="",C276="",D276="",E276="",F276=""),"Incomplete",IF(COUNTIF($L$5:$L$1004,L276)&gt;1,"Check invoice #",IF(OR(COUNT(E276)=0,COUNT(F276)=0),"Check amounts",IF(OR(E276&lt;0,F276&lt;0,F276&gt;E276),"Check amounts",IF(OR(COUNT(C276)=0,COUNT(D276)=0),"Check dates",IF(D276&lt;C276,"Check dates",IF(ROUND(F276,2)=0,"Paid / zero balance",IF(Setup!$B$4="","Set aging date",IF(D276&gt;=Setup!$B$4,"Current",IF(DATEDIF(D276,Setup!$B$4,"D")&lt;=30,"1–30 days",IF(DATEDIF(D276,Setup!$B$4,"D")&lt;=60,"31–60 days",IF(DATEDIF(D276,Setup!$B$4,"D")&lt;=90,"61–90 days","91+ days")))))))))))))</f>
        <v/>
      </c>
      <c r="I276" s="5"/>
      <c r="J276" s="15">
        <f>IF(OR(H276="Current",H276="1–30 days",H276="31–60 days",H276="61–90 days",H276="91+ days"),F276,0)</f>
        <v>0</v>
      </c>
      <c r="K276">
        <f>IF(J276&gt;0,IF(COUNTIFS($M$5:$M276,M276,$J$5:$J276,"&gt;0")=1,1,0),0)</f>
        <v>0</v>
      </c>
      <c r="L276" t="str">
        <f>IF(A276="","","k"&amp;SUBSTITUTE(SUBSTITUTE(SUBSTITUTE(SUBSTITUTE(SUBSTITUTE(SUBSTITUTE(A276,"~","{t}"),"*","{s}"),"?","{q}"),"&lt;","{lt}"),"&gt;","{gt}"),"=","{eq}"))</f>
        <v/>
      </c>
      <c r="M276" t="str">
        <f>IF(B276="","","k"&amp;SUBSTITUTE(SUBSTITUTE(SUBSTITUTE(SUBSTITUTE(SUBSTITUTE(SUBSTITUTE(B276,"~","{t}"),"*","{s}"),"?","{q}"),"&lt;","{lt}"),"&gt;","{gt}"),"=","{eq}"))</f>
        <v/>
      </c>
    </row>
    <row r="277" spans="1:13" x14ac:dyDescent="0.25">
      <c r="A277" s="5"/>
      <c r="B277" s="5"/>
      <c r="C277" s="8"/>
      <c r="D277" s="8"/>
      <c r="E277" s="12"/>
      <c r="F277" s="12"/>
      <c r="G277" s="13" t="str">
        <f>IF(OR(H277="Current",H277="1–30 days",H277="31–60 days",H277="61–90 days",H277="91+ days"),IF(D277&gt;=Setup!$B$4,0,DATEDIF(D277,Setup!$B$4,"D")),"")</f>
        <v/>
      </c>
      <c r="H277" s="14" t="str">
        <f>IF(AND(A277="",B277="",C277="",D277="",E277="",F277=""),"",IF(OR(A277="",B277="",C277="",D277="",E277="",F277=""),"Incomplete",IF(COUNTIF($L$5:$L$1004,L277)&gt;1,"Check invoice #",IF(OR(COUNT(E277)=0,COUNT(F277)=0),"Check amounts",IF(OR(E277&lt;0,F277&lt;0,F277&gt;E277),"Check amounts",IF(OR(COUNT(C277)=0,COUNT(D277)=0),"Check dates",IF(D277&lt;C277,"Check dates",IF(ROUND(F277,2)=0,"Paid / zero balance",IF(Setup!$B$4="","Set aging date",IF(D277&gt;=Setup!$B$4,"Current",IF(DATEDIF(D277,Setup!$B$4,"D")&lt;=30,"1–30 days",IF(DATEDIF(D277,Setup!$B$4,"D")&lt;=60,"31–60 days",IF(DATEDIF(D277,Setup!$B$4,"D")&lt;=90,"61–90 days","91+ days")))))))))))))</f>
        <v/>
      </c>
      <c r="I277" s="5"/>
      <c r="J277" s="15">
        <f>IF(OR(H277="Current",H277="1–30 days",H277="31–60 days",H277="61–90 days",H277="91+ days"),F277,0)</f>
        <v>0</v>
      </c>
      <c r="K277">
        <f>IF(J277&gt;0,IF(COUNTIFS($M$5:$M277,M277,$J$5:$J277,"&gt;0")=1,1,0),0)</f>
        <v>0</v>
      </c>
      <c r="L277" t="str">
        <f>IF(A277="","","k"&amp;SUBSTITUTE(SUBSTITUTE(SUBSTITUTE(SUBSTITUTE(SUBSTITUTE(SUBSTITUTE(A277,"~","{t}"),"*","{s}"),"?","{q}"),"&lt;","{lt}"),"&gt;","{gt}"),"=","{eq}"))</f>
        <v/>
      </c>
      <c r="M277" t="str">
        <f>IF(B277="","","k"&amp;SUBSTITUTE(SUBSTITUTE(SUBSTITUTE(SUBSTITUTE(SUBSTITUTE(SUBSTITUTE(B277,"~","{t}"),"*","{s}"),"?","{q}"),"&lt;","{lt}"),"&gt;","{gt}"),"=","{eq}"))</f>
        <v/>
      </c>
    </row>
    <row r="278" spans="1:13" x14ac:dyDescent="0.25">
      <c r="A278" s="5"/>
      <c r="B278" s="5"/>
      <c r="C278" s="8"/>
      <c r="D278" s="8"/>
      <c r="E278" s="12"/>
      <c r="F278" s="12"/>
      <c r="G278" s="13" t="str">
        <f>IF(OR(H278="Current",H278="1–30 days",H278="31–60 days",H278="61–90 days",H278="91+ days"),IF(D278&gt;=Setup!$B$4,0,DATEDIF(D278,Setup!$B$4,"D")),"")</f>
        <v/>
      </c>
      <c r="H278" s="14" t="str">
        <f>IF(AND(A278="",B278="",C278="",D278="",E278="",F278=""),"",IF(OR(A278="",B278="",C278="",D278="",E278="",F278=""),"Incomplete",IF(COUNTIF($L$5:$L$1004,L278)&gt;1,"Check invoice #",IF(OR(COUNT(E278)=0,COUNT(F278)=0),"Check amounts",IF(OR(E278&lt;0,F278&lt;0,F278&gt;E278),"Check amounts",IF(OR(COUNT(C278)=0,COUNT(D278)=0),"Check dates",IF(D278&lt;C278,"Check dates",IF(ROUND(F278,2)=0,"Paid / zero balance",IF(Setup!$B$4="","Set aging date",IF(D278&gt;=Setup!$B$4,"Current",IF(DATEDIF(D278,Setup!$B$4,"D")&lt;=30,"1–30 days",IF(DATEDIF(D278,Setup!$B$4,"D")&lt;=60,"31–60 days",IF(DATEDIF(D278,Setup!$B$4,"D")&lt;=90,"61–90 days","91+ days")))))))))))))</f>
        <v/>
      </c>
      <c r="I278" s="5"/>
      <c r="J278" s="15">
        <f>IF(OR(H278="Current",H278="1–30 days",H278="31–60 days",H278="61–90 days",H278="91+ days"),F278,0)</f>
        <v>0</v>
      </c>
      <c r="K278">
        <f>IF(J278&gt;0,IF(COUNTIFS($M$5:$M278,M278,$J$5:$J278,"&gt;0")=1,1,0),0)</f>
        <v>0</v>
      </c>
      <c r="L278" t="str">
        <f>IF(A278="","","k"&amp;SUBSTITUTE(SUBSTITUTE(SUBSTITUTE(SUBSTITUTE(SUBSTITUTE(SUBSTITUTE(A278,"~","{t}"),"*","{s}"),"?","{q}"),"&lt;","{lt}"),"&gt;","{gt}"),"=","{eq}"))</f>
        <v/>
      </c>
      <c r="M278" t="str">
        <f>IF(B278="","","k"&amp;SUBSTITUTE(SUBSTITUTE(SUBSTITUTE(SUBSTITUTE(SUBSTITUTE(SUBSTITUTE(B278,"~","{t}"),"*","{s}"),"?","{q}"),"&lt;","{lt}"),"&gt;","{gt}"),"=","{eq}"))</f>
        <v/>
      </c>
    </row>
    <row r="279" spans="1:13" x14ac:dyDescent="0.25">
      <c r="A279" s="5"/>
      <c r="B279" s="5"/>
      <c r="C279" s="8"/>
      <c r="D279" s="8"/>
      <c r="E279" s="12"/>
      <c r="F279" s="12"/>
      <c r="G279" s="13" t="str">
        <f>IF(OR(H279="Current",H279="1–30 days",H279="31–60 days",H279="61–90 days",H279="91+ days"),IF(D279&gt;=Setup!$B$4,0,DATEDIF(D279,Setup!$B$4,"D")),"")</f>
        <v/>
      </c>
      <c r="H279" s="14" t="str">
        <f>IF(AND(A279="",B279="",C279="",D279="",E279="",F279=""),"",IF(OR(A279="",B279="",C279="",D279="",E279="",F279=""),"Incomplete",IF(COUNTIF($L$5:$L$1004,L279)&gt;1,"Check invoice #",IF(OR(COUNT(E279)=0,COUNT(F279)=0),"Check amounts",IF(OR(E279&lt;0,F279&lt;0,F279&gt;E279),"Check amounts",IF(OR(COUNT(C279)=0,COUNT(D279)=0),"Check dates",IF(D279&lt;C279,"Check dates",IF(ROUND(F279,2)=0,"Paid / zero balance",IF(Setup!$B$4="","Set aging date",IF(D279&gt;=Setup!$B$4,"Current",IF(DATEDIF(D279,Setup!$B$4,"D")&lt;=30,"1–30 days",IF(DATEDIF(D279,Setup!$B$4,"D")&lt;=60,"31–60 days",IF(DATEDIF(D279,Setup!$B$4,"D")&lt;=90,"61–90 days","91+ days")))))))))))))</f>
        <v/>
      </c>
      <c r="I279" s="5"/>
      <c r="J279" s="15">
        <f>IF(OR(H279="Current",H279="1–30 days",H279="31–60 days",H279="61–90 days",H279="91+ days"),F279,0)</f>
        <v>0</v>
      </c>
      <c r="K279">
        <f>IF(J279&gt;0,IF(COUNTIFS($M$5:$M279,M279,$J$5:$J279,"&gt;0")=1,1,0),0)</f>
        <v>0</v>
      </c>
      <c r="L279" t="str">
        <f>IF(A279="","","k"&amp;SUBSTITUTE(SUBSTITUTE(SUBSTITUTE(SUBSTITUTE(SUBSTITUTE(SUBSTITUTE(A279,"~","{t}"),"*","{s}"),"?","{q}"),"&lt;","{lt}"),"&gt;","{gt}"),"=","{eq}"))</f>
        <v/>
      </c>
      <c r="M279" t="str">
        <f>IF(B279="","","k"&amp;SUBSTITUTE(SUBSTITUTE(SUBSTITUTE(SUBSTITUTE(SUBSTITUTE(SUBSTITUTE(B279,"~","{t}"),"*","{s}"),"?","{q}"),"&lt;","{lt}"),"&gt;","{gt}"),"=","{eq}"))</f>
        <v/>
      </c>
    </row>
    <row r="280" spans="1:13" x14ac:dyDescent="0.25">
      <c r="A280" s="5"/>
      <c r="B280" s="5"/>
      <c r="C280" s="8"/>
      <c r="D280" s="8"/>
      <c r="E280" s="12"/>
      <c r="F280" s="12"/>
      <c r="G280" s="13" t="str">
        <f>IF(OR(H280="Current",H280="1–30 days",H280="31–60 days",H280="61–90 days",H280="91+ days"),IF(D280&gt;=Setup!$B$4,0,DATEDIF(D280,Setup!$B$4,"D")),"")</f>
        <v/>
      </c>
      <c r="H280" s="14" t="str">
        <f>IF(AND(A280="",B280="",C280="",D280="",E280="",F280=""),"",IF(OR(A280="",B280="",C280="",D280="",E280="",F280=""),"Incomplete",IF(COUNTIF($L$5:$L$1004,L280)&gt;1,"Check invoice #",IF(OR(COUNT(E280)=0,COUNT(F280)=0),"Check amounts",IF(OR(E280&lt;0,F280&lt;0,F280&gt;E280),"Check amounts",IF(OR(COUNT(C280)=0,COUNT(D280)=0),"Check dates",IF(D280&lt;C280,"Check dates",IF(ROUND(F280,2)=0,"Paid / zero balance",IF(Setup!$B$4="","Set aging date",IF(D280&gt;=Setup!$B$4,"Current",IF(DATEDIF(D280,Setup!$B$4,"D")&lt;=30,"1–30 days",IF(DATEDIF(D280,Setup!$B$4,"D")&lt;=60,"31–60 days",IF(DATEDIF(D280,Setup!$B$4,"D")&lt;=90,"61–90 days","91+ days")))))))))))))</f>
        <v/>
      </c>
      <c r="I280" s="5"/>
      <c r="J280" s="15">
        <f>IF(OR(H280="Current",H280="1–30 days",H280="31–60 days",H280="61–90 days",H280="91+ days"),F280,0)</f>
        <v>0</v>
      </c>
      <c r="K280">
        <f>IF(J280&gt;0,IF(COUNTIFS($M$5:$M280,M280,$J$5:$J280,"&gt;0")=1,1,0),0)</f>
        <v>0</v>
      </c>
      <c r="L280" t="str">
        <f>IF(A280="","","k"&amp;SUBSTITUTE(SUBSTITUTE(SUBSTITUTE(SUBSTITUTE(SUBSTITUTE(SUBSTITUTE(A280,"~","{t}"),"*","{s}"),"?","{q}"),"&lt;","{lt}"),"&gt;","{gt}"),"=","{eq}"))</f>
        <v/>
      </c>
      <c r="M280" t="str">
        <f>IF(B280="","","k"&amp;SUBSTITUTE(SUBSTITUTE(SUBSTITUTE(SUBSTITUTE(SUBSTITUTE(SUBSTITUTE(B280,"~","{t}"),"*","{s}"),"?","{q}"),"&lt;","{lt}"),"&gt;","{gt}"),"=","{eq}"))</f>
        <v/>
      </c>
    </row>
    <row r="281" spans="1:13" x14ac:dyDescent="0.25">
      <c r="A281" s="5"/>
      <c r="B281" s="5"/>
      <c r="C281" s="8"/>
      <c r="D281" s="8"/>
      <c r="E281" s="12"/>
      <c r="F281" s="12"/>
      <c r="G281" s="13" t="str">
        <f>IF(OR(H281="Current",H281="1–30 days",H281="31–60 days",H281="61–90 days",H281="91+ days"),IF(D281&gt;=Setup!$B$4,0,DATEDIF(D281,Setup!$B$4,"D")),"")</f>
        <v/>
      </c>
      <c r="H281" s="14" t="str">
        <f>IF(AND(A281="",B281="",C281="",D281="",E281="",F281=""),"",IF(OR(A281="",B281="",C281="",D281="",E281="",F281=""),"Incomplete",IF(COUNTIF($L$5:$L$1004,L281)&gt;1,"Check invoice #",IF(OR(COUNT(E281)=0,COUNT(F281)=0),"Check amounts",IF(OR(E281&lt;0,F281&lt;0,F281&gt;E281),"Check amounts",IF(OR(COUNT(C281)=0,COUNT(D281)=0),"Check dates",IF(D281&lt;C281,"Check dates",IF(ROUND(F281,2)=0,"Paid / zero balance",IF(Setup!$B$4="","Set aging date",IF(D281&gt;=Setup!$B$4,"Current",IF(DATEDIF(D281,Setup!$B$4,"D")&lt;=30,"1–30 days",IF(DATEDIF(D281,Setup!$B$4,"D")&lt;=60,"31–60 days",IF(DATEDIF(D281,Setup!$B$4,"D")&lt;=90,"61–90 days","91+ days")))))))))))))</f>
        <v/>
      </c>
      <c r="I281" s="5"/>
      <c r="J281" s="15">
        <f>IF(OR(H281="Current",H281="1–30 days",H281="31–60 days",H281="61–90 days",H281="91+ days"),F281,0)</f>
        <v>0</v>
      </c>
      <c r="K281">
        <f>IF(J281&gt;0,IF(COUNTIFS($M$5:$M281,M281,$J$5:$J281,"&gt;0")=1,1,0),0)</f>
        <v>0</v>
      </c>
      <c r="L281" t="str">
        <f>IF(A281="","","k"&amp;SUBSTITUTE(SUBSTITUTE(SUBSTITUTE(SUBSTITUTE(SUBSTITUTE(SUBSTITUTE(A281,"~","{t}"),"*","{s}"),"?","{q}"),"&lt;","{lt}"),"&gt;","{gt}"),"=","{eq}"))</f>
        <v/>
      </c>
      <c r="M281" t="str">
        <f>IF(B281="","","k"&amp;SUBSTITUTE(SUBSTITUTE(SUBSTITUTE(SUBSTITUTE(SUBSTITUTE(SUBSTITUTE(B281,"~","{t}"),"*","{s}"),"?","{q}"),"&lt;","{lt}"),"&gt;","{gt}"),"=","{eq}"))</f>
        <v/>
      </c>
    </row>
    <row r="282" spans="1:13" x14ac:dyDescent="0.25">
      <c r="A282" s="5"/>
      <c r="B282" s="5"/>
      <c r="C282" s="8"/>
      <c r="D282" s="8"/>
      <c r="E282" s="12"/>
      <c r="F282" s="12"/>
      <c r="G282" s="13" t="str">
        <f>IF(OR(H282="Current",H282="1–30 days",H282="31–60 days",H282="61–90 days",H282="91+ days"),IF(D282&gt;=Setup!$B$4,0,DATEDIF(D282,Setup!$B$4,"D")),"")</f>
        <v/>
      </c>
      <c r="H282" s="14" t="str">
        <f>IF(AND(A282="",B282="",C282="",D282="",E282="",F282=""),"",IF(OR(A282="",B282="",C282="",D282="",E282="",F282=""),"Incomplete",IF(COUNTIF($L$5:$L$1004,L282)&gt;1,"Check invoice #",IF(OR(COUNT(E282)=0,COUNT(F282)=0),"Check amounts",IF(OR(E282&lt;0,F282&lt;0,F282&gt;E282),"Check amounts",IF(OR(COUNT(C282)=0,COUNT(D282)=0),"Check dates",IF(D282&lt;C282,"Check dates",IF(ROUND(F282,2)=0,"Paid / zero balance",IF(Setup!$B$4="","Set aging date",IF(D282&gt;=Setup!$B$4,"Current",IF(DATEDIF(D282,Setup!$B$4,"D")&lt;=30,"1–30 days",IF(DATEDIF(D282,Setup!$B$4,"D")&lt;=60,"31–60 days",IF(DATEDIF(D282,Setup!$B$4,"D")&lt;=90,"61–90 days","91+ days")))))))))))))</f>
        <v/>
      </c>
      <c r="I282" s="5"/>
      <c r="J282" s="15">
        <f>IF(OR(H282="Current",H282="1–30 days",H282="31–60 days",H282="61–90 days",H282="91+ days"),F282,0)</f>
        <v>0</v>
      </c>
      <c r="K282">
        <f>IF(J282&gt;0,IF(COUNTIFS($M$5:$M282,M282,$J$5:$J282,"&gt;0")=1,1,0),0)</f>
        <v>0</v>
      </c>
      <c r="L282" t="str">
        <f>IF(A282="","","k"&amp;SUBSTITUTE(SUBSTITUTE(SUBSTITUTE(SUBSTITUTE(SUBSTITUTE(SUBSTITUTE(A282,"~","{t}"),"*","{s}"),"?","{q}"),"&lt;","{lt}"),"&gt;","{gt}"),"=","{eq}"))</f>
        <v/>
      </c>
      <c r="M282" t="str">
        <f>IF(B282="","","k"&amp;SUBSTITUTE(SUBSTITUTE(SUBSTITUTE(SUBSTITUTE(SUBSTITUTE(SUBSTITUTE(B282,"~","{t}"),"*","{s}"),"?","{q}"),"&lt;","{lt}"),"&gt;","{gt}"),"=","{eq}"))</f>
        <v/>
      </c>
    </row>
    <row r="283" spans="1:13" x14ac:dyDescent="0.25">
      <c r="A283" s="5"/>
      <c r="B283" s="5"/>
      <c r="C283" s="8"/>
      <c r="D283" s="8"/>
      <c r="E283" s="12"/>
      <c r="F283" s="12"/>
      <c r="G283" s="13" t="str">
        <f>IF(OR(H283="Current",H283="1–30 days",H283="31–60 days",H283="61–90 days",H283="91+ days"),IF(D283&gt;=Setup!$B$4,0,DATEDIF(D283,Setup!$B$4,"D")),"")</f>
        <v/>
      </c>
      <c r="H283" s="14" t="str">
        <f>IF(AND(A283="",B283="",C283="",D283="",E283="",F283=""),"",IF(OR(A283="",B283="",C283="",D283="",E283="",F283=""),"Incomplete",IF(COUNTIF($L$5:$L$1004,L283)&gt;1,"Check invoice #",IF(OR(COUNT(E283)=0,COUNT(F283)=0),"Check amounts",IF(OR(E283&lt;0,F283&lt;0,F283&gt;E283),"Check amounts",IF(OR(COUNT(C283)=0,COUNT(D283)=0),"Check dates",IF(D283&lt;C283,"Check dates",IF(ROUND(F283,2)=0,"Paid / zero balance",IF(Setup!$B$4="","Set aging date",IF(D283&gt;=Setup!$B$4,"Current",IF(DATEDIF(D283,Setup!$B$4,"D")&lt;=30,"1–30 days",IF(DATEDIF(D283,Setup!$B$4,"D")&lt;=60,"31–60 days",IF(DATEDIF(D283,Setup!$B$4,"D")&lt;=90,"61–90 days","91+ days")))))))))))))</f>
        <v/>
      </c>
      <c r="I283" s="5"/>
      <c r="J283" s="15">
        <f>IF(OR(H283="Current",H283="1–30 days",H283="31–60 days",H283="61–90 days",H283="91+ days"),F283,0)</f>
        <v>0</v>
      </c>
      <c r="K283">
        <f>IF(J283&gt;0,IF(COUNTIFS($M$5:$M283,M283,$J$5:$J283,"&gt;0")=1,1,0),0)</f>
        <v>0</v>
      </c>
      <c r="L283" t="str">
        <f>IF(A283="","","k"&amp;SUBSTITUTE(SUBSTITUTE(SUBSTITUTE(SUBSTITUTE(SUBSTITUTE(SUBSTITUTE(A283,"~","{t}"),"*","{s}"),"?","{q}"),"&lt;","{lt}"),"&gt;","{gt}"),"=","{eq}"))</f>
        <v/>
      </c>
      <c r="M283" t="str">
        <f>IF(B283="","","k"&amp;SUBSTITUTE(SUBSTITUTE(SUBSTITUTE(SUBSTITUTE(SUBSTITUTE(SUBSTITUTE(B283,"~","{t}"),"*","{s}"),"?","{q}"),"&lt;","{lt}"),"&gt;","{gt}"),"=","{eq}"))</f>
        <v/>
      </c>
    </row>
    <row r="284" spans="1:13" x14ac:dyDescent="0.25">
      <c r="A284" s="5"/>
      <c r="B284" s="5"/>
      <c r="C284" s="8"/>
      <c r="D284" s="8"/>
      <c r="E284" s="12"/>
      <c r="F284" s="12"/>
      <c r="G284" s="13" t="str">
        <f>IF(OR(H284="Current",H284="1–30 days",H284="31–60 days",H284="61–90 days",H284="91+ days"),IF(D284&gt;=Setup!$B$4,0,DATEDIF(D284,Setup!$B$4,"D")),"")</f>
        <v/>
      </c>
      <c r="H284" s="14" t="str">
        <f>IF(AND(A284="",B284="",C284="",D284="",E284="",F284=""),"",IF(OR(A284="",B284="",C284="",D284="",E284="",F284=""),"Incomplete",IF(COUNTIF($L$5:$L$1004,L284)&gt;1,"Check invoice #",IF(OR(COUNT(E284)=0,COUNT(F284)=0),"Check amounts",IF(OR(E284&lt;0,F284&lt;0,F284&gt;E284),"Check amounts",IF(OR(COUNT(C284)=0,COUNT(D284)=0),"Check dates",IF(D284&lt;C284,"Check dates",IF(ROUND(F284,2)=0,"Paid / zero balance",IF(Setup!$B$4="","Set aging date",IF(D284&gt;=Setup!$B$4,"Current",IF(DATEDIF(D284,Setup!$B$4,"D")&lt;=30,"1–30 days",IF(DATEDIF(D284,Setup!$B$4,"D")&lt;=60,"31–60 days",IF(DATEDIF(D284,Setup!$B$4,"D")&lt;=90,"61–90 days","91+ days")))))))))))))</f>
        <v/>
      </c>
      <c r="I284" s="5"/>
      <c r="J284" s="15">
        <f>IF(OR(H284="Current",H284="1–30 days",H284="31–60 days",H284="61–90 days",H284="91+ days"),F284,0)</f>
        <v>0</v>
      </c>
      <c r="K284">
        <f>IF(J284&gt;0,IF(COUNTIFS($M$5:$M284,M284,$J$5:$J284,"&gt;0")=1,1,0),0)</f>
        <v>0</v>
      </c>
      <c r="L284" t="str">
        <f>IF(A284="","","k"&amp;SUBSTITUTE(SUBSTITUTE(SUBSTITUTE(SUBSTITUTE(SUBSTITUTE(SUBSTITUTE(A284,"~","{t}"),"*","{s}"),"?","{q}"),"&lt;","{lt}"),"&gt;","{gt}"),"=","{eq}"))</f>
        <v/>
      </c>
      <c r="M284" t="str">
        <f>IF(B284="","","k"&amp;SUBSTITUTE(SUBSTITUTE(SUBSTITUTE(SUBSTITUTE(SUBSTITUTE(SUBSTITUTE(B284,"~","{t}"),"*","{s}"),"?","{q}"),"&lt;","{lt}"),"&gt;","{gt}"),"=","{eq}"))</f>
        <v/>
      </c>
    </row>
    <row r="285" spans="1:13" x14ac:dyDescent="0.25">
      <c r="A285" s="5"/>
      <c r="B285" s="5"/>
      <c r="C285" s="8"/>
      <c r="D285" s="8"/>
      <c r="E285" s="12"/>
      <c r="F285" s="12"/>
      <c r="G285" s="13" t="str">
        <f>IF(OR(H285="Current",H285="1–30 days",H285="31–60 days",H285="61–90 days",H285="91+ days"),IF(D285&gt;=Setup!$B$4,0,DATEDIF(D285,Setup!$B$4,"D")),"")</f>
        <v/>
      </c>
      <c r="H285" s="14" t="str">
        <f>IF(AND(A285="",B285="",C285="",D285="",E285="",F285=""),"",IF(OR(A285="",B285="",C285="",D285="",E285="",F285=""),"Incomplete",IF(COUNTIF($L$5:$L$1004,L285)&gt;1,"Check invoice #",IF(OR(COUNT(E285)=0,COUNT(F285)=0),"Check amounts",IF(OR(E285&lt;0,F285&lt;0,F285&gt;E285),"Check amounts",IF(OR(COUNT(C285)=0,COUNT(D285)=0),"Check dates",IF(D285&lt;C285,"Check dates",IF(ROUND(F285,2)=0,"Paid / zero balance",IF(Setup!$B$4="","Set aging date",IF(D285&gt;=Setup!$B$4,"Current",IF(DATEDIF(D285,Setup!$B$4,"D")&lt;=30,"1–30 days",IF(DATEDIF(D285,Setup!$B$4,"D")&lt;=60,"31–60 days",IF(DATEDIF(D285,Setup!$B$4,"D")&lt;=90,"61–90 days","91+ days")))))))))))))</f>
        <v/>
      </c>
      <c r="I285" s="5"/>
      <c r="J285" s="15">
        <f>IF(OR(H285="Current",H285="1–30 days",H285="31–60 days",H285="61–90 days",H285="91+ days"),F285,0)</f>
        <v>0</v>
      </c>
      <c r="K285">
        <f>IF(J285&gt;0,IF(COUNTIFS($M$5:$M285,M285,$J$5:$J285,"&gt;0")=1,1,0),0)</f>
        <v>0</v>
      </c>
      <c r="L285" t="str">
        <f>IF(A285="","","k"&amp;SUBSTITUTE(SUBSTITUTE(SUBSTITUTE(SUBSTITUTE(SUBSTITUTE(SUBSTITUTE(A285,"~","{t}"),"*","{s}"),"?","{q}"),"&lt;","{lt}"),"&gt;","{gt}"),"=","{eq}"))</f>
        <v/>
      </c>
      <c r="M285" t="str">
        <f>IF(B285="","","k"&amp;SUBSTITUTE(SUBSTITUTE(SUBSTITUTE(SUBSTITUTE(SUBSTITUTE(SUBSTITUTE(B285,"~","{t}"),"*","{s}"),"?","{q}"),"&lt;","{lt}"),"&gt;","{gt}"),"=","{eq}"))</f>
        <v/>
      </c>
    </row>
    <row r="286" spans="1:13" x14ac:dyDescent="0.25">
      <c r="A286" s="5"/>
      <c r="B286" s="5"/>
      <c r="C286" s="8"/>
      <c r="D286" s="8"/>
      <c r="E286" s="12"/>
      <c r="F286" s="12"/>
      <c r="G286" s="13" t="str">
        <f>IF(OR(H286="Current",H286="1–30 days",H286="31–60 days",H286="61–90 days",H286="91+ days"),IF(D286&gt;=Setup!$B$4,0,DATEDIF(D286,Setup!$B$4,"D")),"")</f>
        <v/>
      </c>
      <c r="H286" s="14" t="str">
        <f>IF(AND(A286="",B286="",C286="",D286="",E286="",F286=""),"",IF(OR(A286="",B286="",C286="",D286="",E286="",F286=""),"Incomplete",IF(COUNTIF($L$5:$L$1004,L286)&gt;1,"Check invoice #",IF(OR(COUNT(E286)=0,COUNT(F286)=0),"Check amounts",IF(OR(E286&lt;0,F286&lt;0,F286&gt;E286),"Check amounts",IF(OR(COUNT(C286)=0,COUNT(D286)=0),"Check dates",IF(D286&lt;C286,"Check dates",IF(ROUND(F286,2)=0,"Paid / zero balance",IF(Setup!$B$4="","Set aging date",IF(D286&gt;=Setup!$B$4,"Current",IF(DATEDIF(D286,Setup!$B$4,"D")&lt;=30,"1–30 days",IF(DATEDIF(D286,Setup!$B$4,"D")&lt;=60,"31–60 days",IF(DATEDIF(D286,Setup!$B$4,"D")&lt;=90,"61–90 days","91+ days")))))))))))))</f>
        <v/>
      </c>
      <c r="I286" s="5"/>
      <c r="J286" s="15">
        <f>IF(OR(H286="Current",H286="1–30 days",H286="31–60 days",H286="61–90 days",H286="91+ days"),F286,0)</f>
        <v>0</v>
      </c>
      <c r="K286">
        <f>IF(J286&gt;0,IF(COUNTIFS($M$5:$M286,M286,$J$5:$J286,"&gt;0")=1,1,0),0)</f>
        <v>0</v>
      </c>
      <c r="L286" t="str">
        <f>IF(A286="","","k"&amp;SUBSTITUTE(SUBSTITUTE(SUBSTITUTE(SUBSTITUTE(SUBSTITUTE(SUBSTITUTE(A286,"~","{t}"),"*","{s}"),"?","{q}"),"&lt;","{lt}"),"&gt;","{gt}"),"=","{eq}"))</f>
        <v/>
      </c>
      <c r="M286" t="str">
        <f>IF(B286="","","k"&amp;SUBSTITUTE(SUBSTITUTE(SUBSTITUTE(SUBSTITUTE(SUBSTITUTE(SUBSTITUTE(B286,"~","{t}"),"*","{s}"),"?","{q}"),"&lt;","{lt}"),"&gt;","{gt}"),"=","{eq}"))</f>
        <v/>
      </c>
    </row>
    <row r="287" spans="1:13" x14ac:dyDescent="0.25">
      <c r="A287" s="5"/>
      <c r="B287" s="5"/>
      <c r="C287" s="8"/>
      <c r="D287" s="8"/>
      <c r="E287" s="12"/>
      <c r="F287" s="12"/>
      <c r="G287" s="13" t="str">
        <f>IF(OR(H287="Current",H287="1–30 days",H287="31–60 days",H287="61–90 days",H287="91+ days"),IF(D287&gt;=Setup!$B$4,0,DATEDIF(D287,Setup!$B$4,"D")),"")</f>
        <v/>
      </c>
      <c r="H287" s="14" t="str">
        <f>IF(AND(A287="",B287="",C287="",D287="",E287="",F287=""),"",IF(OR(A287="",B287="",C287="",D287="",E287="",F287=""),"Incomplete",IF(COUNTIF($L$5:$L$1004,L287)&gt;1,"Check invoice #",IF(OR(COUNT(E287)=0,COUNT(F287)=0),"Check amounts",IF(OR(E287&lt;0,F287&lt;0,F287&gt;E287),"Check amounts",IF(OR(COUNT(C287)=0,COUNT(D287)=0),"Check dates",IF(D287&lt;C287,"Check dates",IF(ROUND(F287,2)=0,"Paid / zero balance",IF(Setup!$B$4="","Set aging date",IF(D287&gt;=Setup!$B$4,"Current",IF(DATEDIF(D287,Setup!$B$4,"D")&lt;=30,"1–30 days",IF(DATEDIF(D287,Setup!$B$4,"D")&lt;=60,"31–60 days",IF(DATEDIF(D287,Setup!$B$4,"D")&lt;=90,"61–90 days","91+ days")))))))))))))</f>
        <v/>
      </c>
      <c r="I287" s="5"/>
      <c r="J287" s="15">
        <f>IF(OR(H287="Current",H287="1–30 days",H287="31–60 days",H287="61–90 days",H287="91+ days"),F287,0)</f>
        <v>0</v>
      </c>
      <c r="K287">
        <f>IF(J287&gt;0,IF(COUNTIFS($M$5:$M287,M287,$J$5:$J287,"&gt;0")=1,1,0),0)</f>
        <v>0</v>
      </c>
      <c r="L287" t="str">
        <f>IF(A287="","","k"&amp;SUBSTITUTE(SUBSTITUTE(SUBSTITUTE(SUBSTITUTE(SUBSTITUTE(SUBSTITUTE(A287,"~","{t}"),"*","{s}"),"?","{q}"),"&lt;","{lt}"),"&gt;","{gt}"),"=","{eq}"))</f>
        <v/>
      </c>
      <c r="M287" t="str">
        <f>IF(B287="","","k"&amp;SUBSTITUTE(SUBSTITUTE(SUBSTITUTE(SUBSTITUTE(SUBSTITUTE(SUBSTITUTE(B287,"~","{t}"),"*","{s}"),"?","{q}"),"&lt;","{lt}"),"&gt;","{gt}"),"=","{eq}"))</f>
        <v/>
      </c>
    </row>
    <row r="288" spans="1:13" x14ac:dyDescent="0.25">
      <c r="A288" s="5"/>
      <c r="B288" s="5"/>
      <c r="C288" s="8"/>
      <c r="D288" s="8"/>
      <c r="E288" s="12"/>
      <c r="F288" s="12"/>
      <c r="G288" s="13" t="str">
        <f>IF(OR(H288="Current",H288="1–30 days",H288="31–60 days",H288="61–90 days",H288="91+ days"),IF(D288&gt;=Setup!$B$4,0,DATEDIF(D288,Setup!$B$4,"D")),"")</f>
        <v/>
      </c>
      <c r="H288" s="14" t="str">
        <f>IF(AND(A288="",B288="",C288="",D288="",E288="",F288=""),"",IF(OR(A288="",B288="",C288="",D288="",E288="",F288=""),"Incomplete",IF(COUNTIF($L$5:$L$1004,L288)&gt;1,"Check invoice #",IF(OR(COUNT(E288)=0,COUNT(F288)=0),"Check amounts",IF(OR(E288&lt;0,F288&lt;0,F288&gt;E288),"Check amounts",IF(OR(COUNT(C288)=0,COUNT(D288)=0),"Check dates",IF(D288&lt;C288,"Check dates",IF(ROUND(F288,2)=0,"Paid / zero balance",IF(Setup!$B$4="","Set aging date",IF(D288&gt;=Setup!$B$4,"Current",IF(DATEDIF(D288,Setup!$B$4,"D")&lt;=30,"1–30 days",IF(DATEDIF(D288,Setup!$B$4,"D")&lt;=60,"31–60 days",IF(DATEDIF(D288,Setup!$B$4,"D")&lt;=90,"61–90 days","91+ days")))))))))))))</f>
        <v/>
      </c>
      <c r="I288" s="5"/>
      <c r="J288" s="15">
        <f>IF(OR(H288="Current",H288="1–30 days",H288="31–60 days",H288="61–90 days",H288="91+ days"),F288,0)</f>
        <v>0</v>
      </c>
      <c r="K288">
        <f>IF(J288&gt;0,IF(COUNTIFS($M$5:$M288,M288,$J$5:$J288,"&gt;0")=1,1,0),0)</f>
        <v>0</v>
      </c>
      <c r="L288" t="str">
        <f>IF(A288="","","k"&amp;SUBSTITUTE(SUBSTITUTE(SUBSTITUTE(SUBSTITUTE(SUBSTITUTE(SUBSTITUTE(A288,"~","{t}"),"*","{s}"),"?","{q}"),"&lt;","{lt}"),"&gt;","{gt}"),"=","{eq}"))</f>
        <v/>
      </c>
      <c r="M288" t="str">
        <f>IF(B288="","","k"&amp;SUBSTITUTE(SUBSTITUTE(SUBSTITUTE(SUBSTITUTE(SUBSTITUTE(SUBSTITUTE(B288,"~","{t}"),"*","{s}"),"?","{q}"),"&lt;","{lt}"),"&gt;","{gt}"),"=","{eq}"))</f>
        <v/>
      </c>
    </row>
    <row r="289" spans="1:13" x14ac:dyDescent="0.25">
      <c r="A289" s="5"/>
      <c r="B289" s="5"/>
      <c r="C289" s="8"/>
      <c r="D289" s="8"/>
      <c r="E289" s="12"/>
      <c r="F289" s="12"/>
      <c r="G289" s="13" t="str">
        <f>IF(OR(H289="Current",H289="1–30 days",H289="31–60 days",H289="61–90 days",H289="91+ days"),IF(D289&gt;=Setup!$B$4,0,DATEDIF(D289,Setup!$B$4,"D")),"")</f>
        <v/>
      </c>
      <c r="H289" s="14" t="str">
        <f>IF(AND(A289="",B289="",C289="",D289="",E289="",F289=""),"",IF(OR(A289="",B289="",C289="",D289="",E289="",F289=""),"Incomplete",IF(COUNTIF($L$5:$L$1004,L289)&gt;1,"Check invoice #",IF(OR(COUNT(E289)=0,COUNT(F289)=0),"Check amounts",IF(OR(E289&lt;0,F289&lt;0,F289&gt;E289),"Check amounts",IF(OR(COUNT(C289)=0,COUNT(D289)=0),"Check dates",IF(D289&lt;C289,"Check dates",IF(ROUND(F289,2)=0,"Paid / zero balance",IF(Setup!$B$4="","Set aging date",IF(D289&gt;=Setup!$B$4,"Current",IF(DATEDIF(D289,Setup!$B$4,"D")&lt;=30,"1–30 days",IF(DATEDIF(D289,Setup!$B$4,"D")&lt;=60,"31–60 days",IF(DATEDIF(D289,Setup!$B$4,"D")&lt;=90,"61–90 days","91+ days")))))))))))))</f>
        <v/>
      </c>
      <c r="I289" s="5"/>
      <c r="J289" s="15">
        <f>IF(OR(H289="Current",H289="1–30 days",H289="31–60 days",H289="61–90 days",H289="91+ days"),F289,0)</f>
        <v>0</v>
      </c>
      <c r="K289">
        <f>IF(J289&gt;0,IF(COUNTIFS($M$5:$M289,M289,$J$5:$J289,"&gt;0")=1,1,0),0)</f>
        <v>0</v>
      </c>
      <c r="L289" t="str">
        <f>IF(A289="","","k"&amp;SUBSTITUTE(SUBSTITUTE(SUBSTITUTE(SUBSTITUTE(SUBSTITUTE(SUBSTITUTE(A289,"~","{t}"),"*","{s}"),"?","{q}"),"&lt;","{lt}"),"&gt;","{gt}"),"=","{eq}"))</f>
        <v/>
      </c>
      <c r="M289" t="str">
        <f>IF(B289="","","k"&amp;SUBSTITUTE(SUBSTITUTE(SUBSTITUTE(SUBSTITUTE(SUBSTITUTE(SUBSTITUTE(B289,"~","{t}"),"*","{s}"),"?","{q}"),"&lt;","{lt}"),"&gt;","{gt}"),"=","{eq}"))</f>
        <v/>
      </c>
    </row>
    <row r="290" spans="1:13" x14ac:dyDescent="0.25">
      <c r="A290" s="5"/>
      <c r="B290" s="5"/>
      <c r="C290" s="8"/>
      <c r="D290" s="8"/>
      <c r="E290" s="12"/>
      <c r="F290" s="12"/>
      <c r="G290" s="13" t="str">
        <f>IF(OR(H290="Current",H290="1–30 days",H290="31–60 days",H290="61–90 days",H290="91+ days"),IF(D290&gt;=Setup!$B$4,0,DATEDIF(D290,Setup!$B$4,"D")),"")</f>
        <v/>
      </c>
      <c r="H290" s="14" t="str">
        <f>IF(AND(A290="",B290="",C290="",D290="",E290="",F290=""),"",IF(OR(A290="",B290="",C290="",D290="",E290="",F290=""),"Incomplete",IF(COUNTIF($L$5:$L$1004,L290)&gt;1,"Check invoice #",IF(OR(COUNT(E290)=0,COUNT(F290)=0),"Check amounts",IF(OR(E290&lt;0,F290&lt;0,F290&gt;E290),"Check amounts",IF(OR(COUNT(C290)=0,COUNT(D290)=0),"Check dates",IF(D290&lt;C290,"Check dates",IF(ROUND(F290,2)=0,"Paid / zero balance",IF(Setup!$B$4="","Set aging date",IF(D290&gt;=Setup!$B$4,"Current",IF(DATEDIF(D290,Setup!$B$4,"D")&lt;=30,"1–30 days",IF(DATEDIF(D290,Setup!$B$4,"D")&lt;=60,"31–60 days",IF(DATEDIF(D290,Setup!$B$4,"D")&lt;=90,"61–90 days","91+ days")))))))))))))</f>
        <v/>
      </c>
      <c r="I290" s="5"/>
      <c r="J290" s="15">
        <f>IF(OR(H290="Current",H290="1–30 days",H290="31–60 days",H290="61–90 days",H290="91+ days"),F290,0)</f>
        <v>0</v>
      </c>
      <c r="K290">
        <f>IF(J290&gt;0,IF(COUNTIFS($M$5:$M290,M290,$J$5:$J290,"&gt;0")=1,1,0),0)</f>
        <v>0</v>
      </c>
      <c r="L290" t="str">
        <f>IF(A290="","","k"&amp;SUBSTITUTE(SUBSTITUTE(SUBSTITUTE(SUBSTITUTE(SUBSTITUTE(SUBSTITUTE(A290,"~","{t}"),"*","{s}"),"?","{q}"),"&lt;","{lt}"),"&gt;","{gt}"),"=","{eq}"))</f>
        <v/>
      </c>
      <c r="M290" t="str">
        <f>IF(B290="","","k"&amp;SUBSTITUTE(SUBSTITUTE(SUBSTITUTE(SUBSTITUTE(SUBSTITUTE(SUBSTITUTE(B290,"~","{t}"),"*","{s}"),"?","{q}"),"&lt;","{lt}"),"&gt;","{gt}"),"=","{eq}"))</f>
        <v/>
      </c>
    </row>
    <row r="291" spans="1:13" x14ac:dyDescent="0.25">
      <c r="A291" s="5"/>
      <c r="B291" s="5"/>
      <c r="C291" s="8"/>
      <c r="D291" s="8"/>
      <c r="E291" s="12"/>
      <c r="F291" s="12"/>
      <c r="G291" s="13" t="str">
        <f>IF(OR(H291="Current",H291="1–30 days",H291="31–60 days",H291="61–90 days",H291="91+ days"),IF(D291&gt;=Setup!$B$4,0,DATEDIF(D291,Setup!$B$4,"D")),"")</f>
        <v/>
      </c>
      <c r="H291" s="14" t="str">
        <f>IF(AND(A291="",B291="",C291="",D291="",E291="",F291=""),"",IF(OR(A291="",B291="",C291="",D291="",E291="",F291=""),"Incomplete",IF(COUNTIF($L$5:$L$1004,L291)&gt;1,"Check invoice #",IF(OR(COUNT(E291)=0,COUNT(F291)=0),"Check amounts",IF(OR(E291&lt;0,F291&lt;0,F291&gt;E291),"Check amounts",IF(OR(COUNT(C291)=0,COUNT(D291)=0),"Check dates",IF(D291&lt;C291,"Check dates",IF(ROUND(F291,2)=0,"Paid / zero balance",IF(Setup!$B$4="","Set aging date",IF(D291&gt;=Setup!$B$4,"Current",IF(DATEDIF(D291,Setup!$B$4,"D")&lt;=30,"1–30 days",IF(DATEDIF(D291,Setup!$B$4,"D")&lt;=60,"31–60 days",IF(DATEDIF(D291,Setup!$B$4,"D")&lt;=90,"61–90 days","91+ days")))))))))))))</f>
        <v/>
      </c>
      <c r="I291" s="5"/>
      <c r="J291" s="15">
        <f>IF(OR(H291="Current",H291="1–30 days",H291="31–60 days",H291="61–90 days",H291="91+ days"),F291,0)</f>
        <v>0</v>
      </c>
      <c r="K291">
        <f>IF(J291&gt;0,IF(COUNTIFS($M$5:$M291,M291,$J$5:$J291,"&gt;0")=1,1,0),0)</f>
        <v>0</v>
      </c>
      <c r="L291" t="str">
        <f>IF(A291="","","k"&amp;SUBSTITUTE(SUBSTITUTE(SUBSTITUTE(SUBSTITUTE(SUBSTITUTE(SUBSTITUTE(A291,"~","{t}"),"*","{s}"),"?","{q}"),"&lt;","{lt}"),"&gt;","{gt}"),"=","{eq}"))</f>
        <v/>
      </c>
      <c r="M291" t="str">
        <f>IF(B291="","","k"&amp;SUBSTITUTE(SUBSTITUTE(SUBSTITUTE(SUBSTITUTE(SUBSTITUTE(SUBSTITUTE(B291,"~","{t}"),"*","{s}"),"?","{q}"),"&lt;","{lt}"),"&gt;","{gt}"),"=","{eq}"))</f>
        <v/>
      </c>
    </row>
    <row r="292" spans="1:13" x14ac:dyDescent="0.25">
      <c r="A292" s="5"/>
      <c r="B292" s="5"/>
      <c r="C292" s="8"/>
      <c r="D292" s="8"/>
      <c r="E292" s="12"/>
      <c r="F292" s="12"/>
      <c r="G292" s="13" t="str">
        <f>IF(OR(H292="Current",H292="1–30 days",H292="31–60 days",H292="61–90 days",H292="91+ days"),IF(D292&gt;=Setup!$B$4,0,DATEDIF(D292,Setup!$B$4,"D")),"")</f>
        <v/>
      </c>
      <c r="H292" s="14" t="str">
        <f>IF(AND(A292="",B292="",C292="",D292="",E292="",F292=""),"",IF(OR(A292="",B292="",C292="",D292="",E292="",F292=""),"Incomplete",IF(COUNTIF($L$5:$L$1004,L292)&gt;1,"Check invoice #",IF(OR(COUNT(E292)=0,COUNT(F292)=0),"Check amounts",IF(OR(E292&lt;0,F292&lt;0,F292&gt;E292),"Check amounts",IF(OR(COUNT(C292)=0,COUNT(D292)=0),"Check dates",IF(D292&lt;C292,"Check dates",IF(ROUND(F292,2)=0,"Paid / zero balance",IF(Setup!$B$4="","Set aging date",IF(D292&gt;=Setup!$B$4,"Current",IF(DATEDIF(D292,Setup!$B$4,"D")&lt;=30,"1–30 days",IF(DATEDIF(D292,Setup!$B$4,"D")&lt;=60,"31–60 days",IF(DATEDIF(D292,Setup!$B$4,"D")&lt;=90,"61–90 days","91+ days")))))))))))))</f>
        <v/>
      </c>
      <c r="I292" s="5"/>
      <c r="J292" s="15">
        <f>IF(OR(H292="Current",H292="1–30 days",H292="31–60 days",H292="61–90 days",H292="91+ days"),F292,0)</f>
        <v>0</v>
      </c>
      <c r="K292">
        <f>IF(J292&gt;0,IF(COUNTIFS($M$5:$M292,M292,$J$5:$J292,"&gt;0")=1,1,0),0)</f>
        <v>0</v>
      </c>
      <c r="L292" t="str">
        <f>IF(A292="","","k"&amp;SUBSTITUTE(SUBSTITUTE(SUBSTITUTE(SUBSTITUTE(SUBSTITUTE(SUBSTITUTE(A292,"~","{t}"),"*","{s}"),"?","{q}"),"&lt;","{lt}"),"&gt;","{gt}"),"=","{eq}"))</f>
        <v/>
      </c>
      <c r="M292" t="str">
        <f>IF(B292="","","k"&amp;SUBSTITUTE(SUBSTITUTE(SUBSTITUTE(SUBSTITUTE(SUBSTITUTE(SUBSTITUTE(B292,"~","{t}"),"*","{s}"),"?","{q}"),"&lt;","{lt}"),"&gt;","{gt}"),"=","{eq}"))</f>
        <v/>
      </c>
    </row>
    <row r="293" spans="1:13" x14ac:dyDescent="0.25">
      <c r="A293" s="5"/>
      <c r="B293" s="5"/>
      <c r="C293" s="8"/>
      <c r="D293" s="8"/>
      <c r="E293" s="12"/>
      <c r="F293" s="12"/>
      <c r="G293" s="13" t="str">
        <f>IF(OR(H293="Current",H293="1–30 days",H293="31–60 days",H293="61–90 days",H293="91+ days"),IF(D293&gt;=Setup!$B$4,0,DATEDIF(D293,Setup!$B$4,"D")),"")</f>
        <v/>
      </c>
      <c r="H293" s="14" t="str">
        <f>IF(AND(A293="",B293="",C293="",D293="",E293="",F293=""),"",IF(OR(A293="",B293="",C293="",D293="",E293="",F293=""),"Incomplete",IF(COUNTIF($L$5:$L$1004,L293)&gt;1,"Check invoice #",IF(OR(COUNT(E293)=0,COUNT(F293)=0),"Check amounts",IF(OR(E293&lt;0,F293&lt;0,F293&gt;E293),"Check amounts",IF(OR(COUNT(C293)=0,COUNT(D293)=0),"Check dates",IF(D293&lt;C293,"Check dates",IF(ROUND(F293,2)=0,"Paid / zero balance",IF(Setup!$B$4="","Set aging date",IF(D293&gt;=Setup!$B$4,"Current",IF(DATEDIF(D293,Setup!$B$4,"D")&lt;=30,"1–30 days",IF(DATEDIF(D293,Setup!$B$4,"D")&lt;=60,"31–60 days",IF(DATEDIF(D293,Setup!$B$4,"D")&lt;=90,"61–90 days","91+ days")))))))))))))</f>
        <v/>
      </c>
      <c r="I293" s="5"/>
      <c r="J293" s="15">
        <f>IF(OR(H293="Current",H293="1–30 days",H293="31–60 days",H293="61–90 days",H293="91+ days"),F293,0)</f>
        <v>0</v>
      </c>
      <c r="K293">
        <f>IF(J293&gt;0,IF(COUNTIFS($M$5:$M293,M293,$J$5:$J293,"&gt;0")=1,1,0),0)</f>
        <v>0</v>
      </c>
      <c r="L293" t="str">
        <f>IF(A293="","","k"&amp;SUBSTITUTE(SUBSTITUTE(SUBSTITUTE(SUBSTITUTE(SUBSTITUTE(SUBSTITUTE(A293,"~","{t}"),"*","{s}"),"?","{q}"),"&lt;","{lt}"),"&gt;","{gt}"),"=","{eq}"))</f>
        <v/>
      </c>
      <c r="M293" t="str">
        <f>IF(B293="","","k"&amp;SUBSTITUTE(SUBSTITUTE(SUBSTITUTE(SUBSTITUTE(SUBSTITUTE(SUBSTITUTE(B293,"~","{t}"),"*","{s}"),"?","{q}"),"&lt;","{lt}"),"&gt;","{gt}"),"=","{eq}"))</f>
        <v/>
      </c>
    </row>
    <row r="294" spans="1:13" x14ac:dyDescent="0.25">
      <c r="A294" s="5"/>
      <c r="B294" s="5"/>
      <c r="C294" s="8"/>
      <c r="D294" s="8"/>
      <c r="E294" s="12"/>
      <c r="F294" s="12"/>
      <c r="G294" s="13" t="str">
        <f>IF(OR(H294="Current",H294="1–30 days",H294="31–60 days",H294="61–90 days",H294="91+ days"),IF(D294&gt;=Setup!$B$4,0,DATEDIF(D294,Setup!$B$4,"D")),"")</f>
        <v/>
      </c>
      <c r="H294" s="14" t="str">
        <f>IF(AND(A294="",B294="",C294="",D294="",E294="",F294=""),"",IF(OR(A294="",B294="",C294="",D294="",E294="",F294=""),"Incomplete",IF(COUNTIF($L$5:$L$1004,L294)&gt;1,"Check invoice #",IF(OR(COUNT(E294)=0,COUNT(F294)=0),"Check amounts",IF(OR(E294&lt;0,F294&lt;0,F294&gt;E294),"Check amounts",IF(OR(COUNT(C294)=0,COUNT(D294)=0),"Check dates",IF(D294&lt;C294,"Check dates",IF(ROUND(F294,2)=0,"Paid / zero balance",IF(Setup!$B$4="","Set aging date",IF(D294&gt;=Setup!$B$4,"Current",IF(DATEDIF(D294,Setup!$B$4,"D")&lt;=30,"1–30 days",IF(DATEDIF(D294,Setup!$B$4,"D")&lt;=60,"31–60 days",IF(DATEDIF(D294,Setup!$B$4,"D")&lt;=90,"61–90 days","91+ days")))))))))))))</f>
        <v/>
      </c>
      <c r="I294" s="5"/>
      <c r="J294" s="15">
        <f>IF(OR(H294="Current",H294="1–30 days",H294="31–60 days",H294="61–90 days",H294="91+ days"),F294,0)</f>
        <v>0</v>
      </c>
      <c r="K294">
        <f>IF(J294&gt;0,IF(COUNTIFS($M$5:$M294,M294,$J$5:$J294,"&gt;0")=1,1,0),0)</f>
        <v>0</v>
      </c>
      <c r="L294" t="str">
        <f>IF(A294="","","k"&amp;SUBSTITUTE(SUBSTITUTE(SUBSTITUTE(SUBSTITUTE(SUBSTITUTE(SUBSTITUTE(A294,"~","{t}"),"*","{s}"),"?","{q}"),"&lt;","{lt}"),"&gt;","{gt}"),"=","{eq}"))</f>
        <v/>
      </c>
      <c r="M294" t="str">
        <f>IF(B294="","","k"&amp;SUBSTITUTE(SUBSTITUTE(SUBSTITUTE(SUBSTITUTE(SUBSTITUTE(SUBSTITUTE(B294,"~","{t}"),"*","{s}"),"?","{q}"),"&lt;","{lt}"),"&gt;","{gt}"),"=","{eq}"))</f>
        <v/>
      </c>
    </row>
    <row r="295" spans="1:13" x14ac:dyDescent="0.25">
      <c r="A295" s="5"/>
      <c r="B295" s="5"/>
      <c r="C295" s="8"/>
      <c r="D295" s="8"/>
      <c r="E295" s="12"/>
      <c r="F295" s="12"/>
      <c r="G295" s="13" t="str">
        <f>IF(OR(H295="Current",H295="1–30 days",H295="31–60 days",H295="61–90 days",H295="91+ days"),IF(D295&gt;=Setup!$B$4,0,DATEDIF(D295,Setup!$B$4,"D")),"")</f>
        <v/>
      </c>
      <c r="H295" s="14" t="str">
        <f>IF(AND(A295="",B295="",C295="",D295="",E295="",F295=""),"",IF(OR(A295="",B295="",C295="",D295="",E295="",F295=""),"Incomplete",IF(COUNTIF($L$5:$L$1004,L295)&gt;1,"Check invoice #",IF(OR(COUNT(E295)=0,COUNT(F295)=0),"Check amounts",IF(OR(E295&lt;0,F295&lt;0,F295&gt;E295),"Check amounts",IF(OR(COUNT(C295)=0,COUNT(D295)=0),"Check dates",IF(D295&lt;C295,"Check dates",IF(ROUND(F295,2)=0,"Paid / zero balance",IF(Setup!$B$4="","Set aging date",IF(D295&gt;=Setup!$B$4,"Current",IF(DATEDIF(D295,Setup!$B$4,"D")&lt;=30,"1–30 days",IF(DATEDIF(D295,Setup!$B$4,"D")&lt;=60,"31–60 days",IF(DATEDIF(D295,Setup!$B$4,"D")&lt;=90,"61–90 days","91+ days")))))))))))))</f>
        <v/>
      </c>
      <c r="I295" s="5"/>
      <c r="J295" s="15">
        <f>IF(OR(H295="Current",H295="1–30 days",H295="31–60 days",H295="61–90 days",H295="91+ days"),F295,0)</f>
        <v>0</v>
      </c>
      <c r="K295">
        <f>IF(J295&gt;0,IF(COUNTIFS($M$5:$M295,M295,$J$5:$J295,"&gt;0")=1,1,0),0)</f>
        <v>0</v>
      </c>
      <c r="L295" t="str">
        <f>IF(A295="","","k"&amp;SUBSTITUTE(SUBSTITUTE(SUBSTITUTE(SUBSTITUTE(SUBSTITUTE(SUBSTITUTE(A295,"~","{t}"),"*","{s}"),"?","{q}"),"&lt;","{lt}"),"&gt;","{gt}"),"=","{eq}"))</f>
        <v/>
      </c>
      <c r="M295" t="str">
        <f>IF(B295="","","k"&amp;SUBSTITUTE(SUBSTITUTE(SUBSTITUTE(SUBSTITUTE(SUBSTITUTE(SUBSTITUTE(B295,"~","{t}"),"*","{s}"),"?","{q}"),"&lt;","{lt}"),"&gt;","{gt}"),"=","{eq}"))</f>
        <v/>
      </c>
    </row>
    <row r="296" spans="1:13" x14ac:dyDescent="0.25">
      <c r="A296" s="5"/>
      <c r="B296" s="5"/>
      <c r="C296" s="8"/>
      <c r="D296" s="8"/>
      <c r="E296" s="12"/>
      <c r="F296" s="12"/>
      <c r="G296" s="13" t="str">
        <f>IF(OR(H296="Current",H296="1–30 days",H296="31–60 days",H296="61–90 days",H296="91+ days"),IF(D296&gt;=Setup!$B$4,0,DATEDIF(D296,Setup!$B$4,"D")),"")</f>
        <v/>
      </c>
      <c r="H296" s="14" t="str">
        <f>IF(AND(A296="",B296="",C296="",D296="",E296="",F296=""),"",IF(OR(A296="",B296="",C296="",D296="",E296="",F296=""),"Incomplete",IF(COUNTIF($L$5:$L$1004,L296)&gt;1,"Check invoice #",IF(OR(COUNT(E296)=0,COUNT(F296)=0),"Check amounts",IF(OR(E296&lt;0,F296&lt;0,F296&gt;E296),"Check amounts",IF(OR(COUNT(C296)=0,COUNT(D296)=0),"Check dates",IF(D296&lt;C296,"Check dates",IF(ROUND(F296,2)=0,"Paid / zero balance",IF(Setup!$B$4="","Set aging date",IF(D296&gt;=Setup!$B$4,"Current",IF(DATEDIF(D296,Setup!$B$4,"D")&lt;=30,"1–30 days",IF(DATEDIF(D296,Setup!$B$4,"D")&lt;=60,"31–60 days",IF(DATEDIF(D296,Setup!$B$4,"D")&lt;=90,"61–90 days","91+ days")))))))))))))</f>
        <v/>
      </c>
      <c r="I296" s="5"/>
      <c r="J296" s="15">
        <f>IF(OR(H296="Current",H296="1–30 days",H296="31–60 days",H296="61–90 days",H296="91+ days"),F296,0)</f>
        <v>0</v>
      </c>
      <c r="K296">
        <f>IF(J296&gt;0,IF(COUNTIFS($M$5:$M296,M296,$J$5:$J296,"&gt;0")=1,1,0),0)</f>
        <v>0</v>
      </c>
      <c r="L296" t="str">
        <f>IF(A296="","","k"&amp;SUBSTITUTE(SUBSTITUTE(SUBSTITUTE(SUBSTITUTE(SUBSTITUTE(SUBSTITUTE(A296,"~","{t}"),"*","{s}"),"?","{q}"),"&lt;","{lt}"),"&gt;","{gt}"),"=","{eq}"))</f>
        <v/>
      </c>
      <c r="M296" t="str">
        <f>IF(B296="","","k"&amp;SUBSTITUTE(SUBSTITUTE(SUBSTITUTE(SUBSTITUTE(SUBSTITUTE(SUBSTITUTE(B296,"~","{t}"),"*","{s}"),"?","{q}"),"&lt;","{lt}"),"&gt;","{gt}"),"=","{eq}"))</f>
        <v/>
      </c>
    </row>
    <row r="297" spans="1:13" x14ac:dyDescent="0.25">
      <c r="A297" s="5"/>
      <c r="B297" s="5"/>
      <c r="C297" s="8"/>
      <c r="D297" s="8"/>
      <c r="E297" s="12"/>
      <c r="F297" s="12"/>
      <c r="G297" s="13" t="str">
        <f>IF(OR(H297="Current",H297="1–30 days",H297="31–60 days",H297="61–90 days",H297="91+ days"),IF(D297&gt;=Setup!$B$4,0,DATEDIF(D297,Setup!$B$4,"D")),"")</f>
        <v/>
      </c>
      <c r="H297" s="14" t="str">
        <f>IF(AND(A297="",B297="",C297="",D297="",E297="",F297=""),"",IF(OR(A297="",B297="",C297="",D297="",E297="",F297=""),"Incomplete",IF(COUNTIF($L$5:$L$1004,L297)&gt;1,"Check invoice #",IF(OR(COUNT(E297)=0,COUNT(F297)=0),"Check amounts",IF(OR(E297&lt;0,F297&lt;0,F297&gt;E297),"Check amounts",IF(OR(COUNT(C297)=0,COUNT(D297)=0),"Check dates",IF(D297&lt;C297,"Check dates",IF(ROUND(F297,2)=0,"Paid / zero balance",IF(Setup!$B$4="","Set aging date",IF(D297&gt;=Setup!$B$4,"Current",IF(DATEDIF(D297,Setup!$B$4,"D")&lt;=30,"1–30 days",IF(DATEDIF(D297,Setup!$B$4,"D")&lt;=60,"31–60 days",IF(DATEDIF(D297,Setup!$B$4,"D")&lt;=90,"61–90 days","91+ days")))))))))))))</f>
        <v/>
      </c>
      <c r="I297" s="5"/>
      <c r="J297" s="15">
        <f>IF(OR(H297="Current",H297="1–30 days",H297="31–60 days",H297="61–90 days",H297="91+ days"),F297,0)</f>
        <v>0</v>
      </c>
      <c r="K297">
        <f>IF(J297&gt;0,IF(COUNTIFS($M$5:$M297,M297,$J$5:$J297,"&gt;0")=1,1,0),0)</f>
        <v>0</v>
      </c>
      <c r="L297" t="str">
        <f>IF(A297="","","k"&amp;SUBSTITUTE(SUBSTITUTE(SUBSTITUTE(SUBSTITUTE(SUBSTITUTE(SUBSTITUTE(A297,"~","{t}"),"*","{s}"),"?","{q}"),"&lt;","{lt}"),"&gt;","{gt}"),"=","{eq}"))</f>
        <v/>
      </c>
      <c r="M297" t="str">
        <f>IF(B297="","","k"&amp;SUBSTITUTE(SUBSTITUTE(SUBSTITUTE(SUBSTITUTE(SUBSTITUTE(SUBSTITUTE(B297,"~","{t}"),"*","{s}"),"?","{q}"),"&lt;","{lt}"),"&gt;","{gt}"),"=","{eq}"))</f>
        <v/>
      </c>
    </row>
    <row r="298" spans="1:13" x14ac:dyDescent="0.25">
      <c r="A298" s="5"/>
      <c r="B298" s="5"/>
      <c r="C298" s="8"/>
      <c r="D298" s="8"/>
      <c r="E298" s="12"/>
      <c r="F298" s="12"/>
      <c r="G298" s="13" t="str">
        <f>IF(OR(H298="Current",H298="1–30 days",H298="31–60 days",H298="61–90 days",H298="91+ days"),IF(D298&gt;=Setup!$B$4,0,DATEDIF(D298,Setup!$B$4,"D")),"")</f>
        <v/>
      </c>
      <c r="H298" s="14" t="str">
        <f>IF(AND(A298="",B298="",C298="",D298="",E298="",F298=""),"",IF(OR(A298="",B298="",C298="",D298="",E298="",F298=""),"Incomplete",IF(COUNTIF($L$5:$L$1004,L298)&gt;1,"Check invoice #",IF(OR(COUNT(E298)=0,COUNT(F298)=0),"Check amounts",IF(OR(E298&lt;0,F298&lt;0,F298&gt;E298),"Check amounts",IF(OR(COUNT(C298)=0,COUNT(D298)=0),"Check dates",IF(D298&lt;C298,"Check dates",IF(ROUND(F298,2)=0,"Paid / zero balance",IF(Setup!$B$4="","Set aging date",IF(D298&gt;=Setup!$B$4,"Current",IF(DATEDIF(D298,Setup!$B$4,"D")&lt;=30,"1–30 days",IF(DATEDIF(D298,Setup!$B$4,"D")&lt;=60,"31–60 days",IF(DATEDIF(D298,Setup!$B$4,"D")&lt;=90,"61–90 days","91+ days")))))))))))))</f>
        <v/>
      </c>
      <c r="I298" s="5"/>
      <c r="J298" s="15">
        <f>IF(OR(H298="Current",H298="1–30 days",H298="31–60 days",H298="61–90 days",H298="91+ days"),F298,0)</f>
        <v>0</v>
      </c>
      <c r="K298">
        <f>IF(J298&gt;0,IF(COUNTIFS($M$5:$M298,M298,$J$5:$J298,"&gt;0")=1,1,0),0)</f>
        <v>0</v>
      </c>
      <c r="L298" t="str">
        <f>IF(A298="","","k"&amp;SUBSTITUTE(SUBSTITUTE(SUBSTITUTE(SUBSTITUTE(SUBSTITUTE(SUBSTITUTE(A298,"~","{t}"),"*","{s}"),"?","{q}"),"&lt;","{lt}"),"&gt;","{gt}"),"=","{eq}"))</f>
        <v/>
      </c>
      <c r="M298" t="str">
        <f>IF(B298="","","k"&amp;SUBSTITUTE(SUBSTITUTE(SUBSTITUTE(SUBSTITUTE(SUBSTITUTE(SUBSTITUTE(B298,"~","{t}"),"*","{s}"),"?","{q}"),"&lt;","{lt}"),"&gt;","{gt}"),"=","{eq}"))</f>
        <v/>
      </c>
    </row>
    <row r="299" spans="1:13" x14ac:dyDescent="0.25">
      <c r="A299" s="5"/>
      <c r="B299" s="5"/>
      <c r="C299" s="8"/>
      <c r="D299" s="8"/>
      <c r="E299" s="12"/>
      <c r="F299" s="12"/>
      <c r="G299" s="13" t="str">
        <f>IF(OR(H299="Current",H299="1–30 days",H299="31–60 days",H299="61–90 days",H299="91+ days"),IF(D299&gt;=Setup!$B$4,0,DATEDIF(D299,Setup!$B$4,"D")),"")</f>
        <v/>
      </c>
      <c r="H299" s="14" t="str">
        <f>IF(AND(A299="",B299="",C299="",D299="",E299="",F299=""),"",IF(OR(A299="",B299="",C299="",D299="",E299="",F299=""),"Incomplete",IF(COUNTIF($L$5:$L$1004,L299)&gt;1,"Check invoice #",IF(OR(COUNT(E299)=0,COUNT(F299)=0),"Check amounts",IF(OR(E299&lt;0,F299&lt;0,F299&gt;E299),"Check amounts",IF(OR(COUNT(C299)=0,COUNT(D299)=0),"Check dates",IF(D299&lt;C299,"Check dates",IF(ROUND(F299,2)=0,"Paid / zero balance",IF(Setup!$B$4="","Set aging date",IF(D299&gt;=Setup!$B$4,"Current",IF(DATEDIF(D299,Setup!$B$4,"D")&lt;=30,"1–30 days",IF(DATEDIF(D299,Setup!$B$4,"D")&lt;=60,"31–60 days",IF(DATEDIF(D299,Setup!$B$4,"D")&lt;=90,"61–90 days","91+ days")))))))))))))</f>
        <v/>
      </c>
      <c r="I299" s="5"/>
      <c r="J299" s="15">
        <f>IF(OR(H299="Current",H299="1–30 days",H299="31–60 days",H299="61–90 days",H299="91+ days"),F299,0)</f>
        <v>0</v>
      </c>
      <c r="K299">
        <f>IF(J299&gt;0,IF(COUNTIFS($M$5:$M299,M299,$J$5:$J299,"&gt;0")=1,1,0),0)</f>
        <v>0</v>
      </c>
      <c r="L299" t="str">
        <f>IF(A299="","","k"&amp;SUBSTITUTE(SUBSTITUTE(SUBSTITUTE(SUBSTITUTE(SUBSTITUTE(SUBSTITUTE(A299,"~","{t}"),"*","{s}"),"?","{q}"),"&lt;","{lt}"),"&gt;","{gt}"),"=","{eq}"))</f>
        <v/>
      </c>
      <c r="M299" t="str">
        <f>IF(B299="","","k"&amp;SUBSTITUTE(SUBSTITUTE(SUBSTITUTE(SUBSTITUTE(SUBSTITUTE(SUBSTITUTE(B299,"~","{t}"),"*","{s}"),"?","{q}"),"&lt;","{lt}"),"&gt;","{gt}"),"=","{eq}"))</f>
        <v/>
      </c>
    </row>
    <row r="300" spans="1:13" x14ac:dyDescent="0.25">
      <c r="A300" s="5"/>
      <c r="B300" s="5"/>
      <c r="C300" s="8"/>
      <c r="D300" s="8"/>
      <c r="E300" s="12"/>
      <c r="F300" s="12"/>
      <c r="G300" s="13" t="str">
        <f>IF(OR(H300="Current",H300="1–30 days",H300="31–60 days",H300="61–90 days",H300="91+ days"),IF(D300&gt;=Setup!$B$4,0,DATEDIF(D300,Setup!$B$4,"D")),"")</f>
        <v/>
      </c>
      <c r="H300" s="14" t="str">
        <f>IF(AND(A300="",B300="",C300="",D300="",E300="",F300=""),"",IF(OR(A300="",B300="",C300="",D300="",E300="",F300=""),"Incomplete",IF(COUNTIF($L$5:$L$1004,L300)&gt;1,"Check invoice #",IF(OR(COUNT(E300)=0,COUNT(F300)=0),"Check amounts",IF(OR(E300&lt;0,F300&lt;0,F300&gt;E300),"Check amounts",IF(OR(COUNT(C300)=0,COUNT(D300)=0),"Check dates",IF(D300&lt;C300,"Check dates",IF(ROUND(F300,2)=0,"Paid / zero balance",IF(Setup!$B$4="","Set aging date",IF(D300&gt;=Setup!$B$4,"Current",IF(DATEDIF(D300,Setup!$B$4,"D")&lt;=30,"1–30 days",IF(DATEDIF(D300,Setup!$B$4,"D")&lt;=60,"31–60 days",IF(DATEDIF(D300,Setup!$B$4,"D")&lt;=90,"61–90 days","91+ days")))))))))))))</f>
        <v/>
      </c>
      <c r="I300" s="5"/>
      <c r="J300" s="15">
        <f>IF(OR(H300="Current",H300="1–30 days",H300="31–60 days",H300="61–90 days",H300="91+ days"),F300,0)</f>
        <v>0</v>
      </c>
      <c r="K300">
        <f>IF(J300&gt;0,IF(COUNTIFS($M$5:$M300,M300,$J$5:$J300,"&gt;0")=1,1,0),0)</f>
        <v>0</v>
      </c>
      <c r="L300" t="str">
        <f>IF(A300="","","k"&amp;SUBSTITUTE(SUBSTITUTE(SUBSTITUTE(SUBSTITUTE(SUBSTITUTE(SUBSTITUTE(A300,"~","{t}"),"*","{s}"),"?","{q}"),"&lt;","{lt}"),"&gt;","{gt}"),"=","{eq}"))</f>
        <v/>
      </c>
      <c r="M300" t="str">
        <f>IF(B300="","","k"&amp;SUBSTITUTE(SUBSTITUTE(SUBSTITUTE(SUBSTITUTE(SUBSTITUTE(SUBSTITUTE(B300,"~","{t}"),"*","{s}"),"?","{q}"),"&lt;","{lt}"),"&gt;","{gt}"),"=","{eq}"))</f>
        <v/>
      </c>
    </row>
    <row r="301" spans="1:13" x14ac:dyDescent="0.25">
      <c r="A301" s="5"/>
      <c r="B301" s="5"/>
      <c r="C301" s="8"/>
      <c r="D301" s="8"/>
      <c r="E301" s="12"/>
      <c r="F301" s="12"/>
      <c r="G301" s="13" t="str">
        <f>IF(OR(H301="Current",H301="1–30 days",H301="31–60 days",H301="61–90 days",H301="91+ days"),IF(D301&gt;=Setup!$B$4,0,DATEDIF(D301,Setup!$B$4,"D")),"")</f>
        <v/>
      </c>
      <c r="H301" s="14" t="str">
        <f>IF(AND(A301="",B301="",C301="",D301="",E301="",F301=""),"",IF(OR(A301="",B301="",C301="",D301="",E301="",F301=""),"Incomplete",IF(COUNTIF($L$5:$L$1004,L301)&gt;1,"Check invoice #",IF(OR(COUNT(E301)=0,COUNT(F301)=0),"Check amounts",IF(OR(E301&lt;0,F301&lt;0,F301&gt;E301),"Check amounts",IF(OR(COUNT(C301)=0,COUNT(D301)=0),"Check dates",IF(D301&lt;C301,"Check dates",IF(ROUND(F301,2)=0,"Paid / zero balance",IF(Setup!$B$4="","Set aging date",IF(D301&gt;=Setup!$B$4,"Current",IF(DATEDIF(D301,Setup!$B$4,"D")&lt;=30,"1–30 days",IF(DATEDIF(D301,Setup!$B$4,"D")&lt;=60,"31–60 days",IF(DATEDIF(D301,Setup!$B$4,"D")&lt;=90,"61–90 days","91+ days")))))))))))))</f>
        <v/>
      </c>
      <c r="I301" s="5"/>
      <c r="J301" s="15">
        <f>IF(OR(H301="Current",H301="1–30 days",H301="31–60 days",H301="61–90 days",H301="91+ days"),F301,0)</f>
        <v>0</v>
      </c>
      <c r="K301">
        <f>IF(J301&gt;0,IF(COUNTIFS($M$5:$M301,M301,$J$5:$J301,"&gt;0")=1,1,0),0)</f>
        <v>0</v>
      </c>
      <c r="L301" t="str">
        <f>IF(A301="","","k"&amp;SUBSTITUTE(SUBSTITUTE(SUBSTITUTE(SUBSTITUTE(SUBSTITUTE(SUBSTITUTE(A301,"~","{t}"),"*","{s}"),"?","{q}"),"&lt;","{lt}"),"&gt;","{gt}"),"=","{eq}"))</f>
        <v/>
      </c>
      <c r="M301" t="str">
        <f>IF(B301="","","k"&amp;SUBSTITUTE(SUBSTITUTE(SUBSTITUTE(SUBSTITUTE(SUBSTITUTE(SUBSTITUTE(B301,"~","{t}"),"*","{s}"),"?","{q}"),"&lt;","{lt}"),"&gt;","{gt}"),"=","{eq}"))</f>
        <v/>
      </c>
    </row>
    <row r="302" spans="1:13" x14ac:dyDescent="0.25">
      <c r="A302" s="5"/>
      <c r="B302" s="5"/>
      <c r="C302" s="8"/>
      <c r="D302" s="8"/>
      <c r="E302" s="12"/>
      <c r="F302" s="12"/>
      <c r="G302" s="13" t="str">
        <f>IF(OR(H302="Current",H302="1–30 days",H302="31–60 days",H302="61–90 days",H302="91+ days"),IF(D302&gt;=Setup!$B$4,0,DATEDIF(D302,Setup!$B$4,"D")),"")</f>
        <v/>
      </c>
      <c r="H302" s="14" t="str">
        <f>IF(AND(A302="",B302="",C302="",D302="",E302="",F302=""),"",IF(OR(A302="",B302="",C302="",D302="",E302="",F302=""),"Incomplete",IF(COUNTIF($L$5:$L$1004,L302)&gt;1,"Check invoice #",IF(OR(COUNT(E302)=0,COUNT(F302)=0),"Check amounts",IF(OR(E302&lt;0,F302&lt;0,F302&gt;E302),"Check amounts",IF(OR(COUNT(C302)=0,COUNT(D302)=0),"Check dates",IF(D302&lt;C302,"Check dates",IF(ROUND(F302,2)=0,"Paid / zero balance",IF(Setup!$B$4="","Set aging date",IF(D302&gt;=Setup!$B$4,"Current",IF(DATEDIF(D302,Setup!$B$4,"D")&lt;=30,"1–30 days",IF(DATEDIF(D302,Setup!$B$4,"D")&lt;=60,"31–60 days",IF(DATEDIF(D302,Setup!$B$4,"D")&lt;=90,"61–90 days","91+ days")))))))))))))</f>
        <v/>
      </c>
      <c r="I302" s="5"/>
      <c r="J302" s="15">
        <f>IF(OR(H302="Current",H302="1–30 days",H302="31–60 days",H302="61–90 days",H302="91+ days"),F302,0)</f>
        <v>0</v>
      </c>
      <c r="K302">
        <f>IF(J302&gt;0,IF(COUNTIFS($M$5:$M302,M302,$J$5:$J302,"&gt;0")=1,1,0),0)</f>
        <v>0</v>
      </c>
      <c r="L302" t="str">
        <f>IF(A302="","","k"&amp;SUBSTITUTE(SUBSTITUTE(SUBSTITUTE(SUBSTITUTE(SUBSTITUTE(SUBSTITUTE(A302,"~","{t}"),"*","{s}"),"?","{q}"),"&lt;","{lt}"),"&gt;","{gt}"),"=","{eq}"))</f>
        <v/>
      </c>
      <c r="M302" t="str">
        <f>IF(B302="","","k"&amp;SUBSTITUTE(SUBSTITUTE(SUBSTITUTE(SUBSTITUTE(SUBSTITUTE(SUBSTITUTE(B302,"~","{t}"),"*","{s}"),"?","{q}"),"&lt;","{lt}"),"&gt;","{gt}"),"=","{eq}"))</f>
        <v/>
      </c>
    </row>
    <row r="303" spans="1:13" x14ac:dyDescent="0.25">
      <c r="A303" s="5"/>
      <c r="B303" s="5"/>
      <c r="C303" s="8"/>
      <c r="D303" s="8"/>
      <c r="E303" s="12"/>
      <c r="F303" s="12"/>
      <c r="G303" s="13" t="str">
        <f>IF(OR(H303="Current",H303="1–30 days",H303="31–60 days",H303="61–90 days",H303="91+ days"),IF(D303&gt;=Setup!$B$4,0,DATEDIF(D303,Setup!$B$4,"D")),"")</f>
        <v/>
      </c>
      <c r="H303" s="14" t="str">
        <f>IF(AND(A303="",B303="",C303="",D303="",E303="",F303=""),"",IF(OR(A303="",B303="",C303="",D303="",E303="",F303=""),"Incomplete",IF(COUNTIF($L$5:$L$1004,L303)&gt;1,"Check invoice #",IF(OR(COUNT(E303)=0,COUNT(F303)=0),"Check amounts",IF(OR(E303&lt;0,F303&lt;0,F303&gt;E303),"Check amounts",IF(OR(COUNT(C303)=0,COUNT(D303)=0),"Check dates",IF(D303&lt;C303,"Check dates",IF(ROUND(F303,2)=0,"Paid / zero balance",IF(Setup!$B$4="","Set aging date",IF(D303&gt;=Setup!$B$4,"Current",IF(DATEDIF(D303,Setup!$B$4,"D")&lt;=30,"1–30 days",IF(DATEDIF(D303,Setup!$B$4,"D")&lt;=60,"31–60 days",IF(DATEDIF(D303,Setup!$B$4,"D")&lt;=90,"61–90 days","91+ days")))))))))))))</f>
        <v/>
      </c>
      <c r="I303" s="5"/>
      <c r="J303" s="15">
        <f>IF(OR(H303="Current",H303="1–30 days",H303="31–60 days",H303="61–90 days",H303="91+ days"),F303,0)</f>
        <v>0</v>
      </c>
      <c r="K303">
        <f>IF(J303&gt;0,IF(COUNTIFS($M$5:$M303,M303,$J$5:$J303,"&gt;0")=1,1,0),0)</f>
        <v>0</v>
      </c>
      <c r="L303" t="str">
        <f>IF(A303="","","k"&amp;SUBSTITUTE(SUBSTITUTE(SUBSTITUTE(SUBSTITUTE(SUBSTITUTE(SUBSTITUTE(A303,"~","{t}"),"*","{s}"),"?","{q}"),"&lt;","{lt}"),"&gt;","{gt}"),"=","{eq}"))</f>
        <v/>
      </c>
      <c r="M303" t="str">
        <f>IF(B303="","","k"&amp;SUBSTITUTE(SUBSTITUTE(SUBSTITUTE(SUBSTITUTE(SUBSTITUTE(SUBSTITUTE(B303,"~","{t}"),"*","{s}"),"?","{q}"),"&lt;","{lt}"),"&gt;","{gt}"),"=","{eq}"))</f>
        <v/>
      </c>
    </row>
    <row r="304" spans="1:13" x14ac:dyDescent="0.25">
      <c r="A304" s="5"/>
      <c r="B304" s="5"/>
      <c r="C304" s="8"/>
      <c r="D304" s="8"/>
      <c r="E304" s="12"/>
      <c r="F304" s="12"/>
      <c r="G304" s="13" t="str">
        <f>IF(OR(H304="Current",H304="1–30 days",H304="31–60 days",H304="61–90 days",H304="91+ days"),IF(D304&gt;=Setup!$B$4,0,DATEDIF(D304,Setup!$B$4,"D")),"")</f>
        <v/>
      </c>
      <c r="H304" s="14" t="str">
        <f>IF(AND(A304="",B304="",C304="",D304="",E304="",F304=""),"",IF(OR(A304="",B304="",C304="",D304="",E304="",F304=""),"Incomplete",IF(COUNTIF($L$5:$L$1004,L304)&gt;1,"Check invoice #",IF(OR(COUNT(E304)=0,COUNT(F304)=0),"Check amounts",IF(OR(E304&lt;0,F304&lt;0,F304&gt;E304),"Check amounts",IF(OR(COUNT(C304)=0,COUNT(D304)=0),"Check dates",IF(D304&lt;C304,"Check dates",IF(ROUND(F304,2)=0,"Paid / zero balance",IF(Setup!$B$4="","Set aging date",IF(D304&gt;=Setup!$B$4,"Current",IF(DATEDIF(D304,Setup!$B$4,"D")&lt;=30,"1–30 days",IF(DATEDIF(D304,Setup!$B$4,"D")&lt;=60,"31–60 days",IF(DATEDIF(D304,Setup!$B$4,"D")&lt;=90,"61–90 days","91+ days")))))))))))))</f>
        <v/>
      </c>
      <c r="I304" s="5"/>
      <c r="J304" s="15">
        <f>IF(OR(H304="Current",H304="1–30 days",H304="31–60 days",H304="61–90 days",H304="91+ days"),F304,0)</f>
        <v>0</v>
      </c>
      <c r="K304">
        <f>IF(J304&gt;0,IF(COUNTIFS($M$5:$M304,M304,$J$5:$J304,"&gt;0")=1,1,0),0)</f>
        <v>0</v>
      </c>
      <c r="L304" t="str">
        <f>IF(A304="","","k"&amp;SUBSTITUTE(SUBSTITUTE(SUBSTITUTE(SUBSTITUTE(SUBSTITUTE(SUBSTITUTE(A304,"~","{t}"),"*","{s}"),"?","{q}"),"&lt;","{lt}"),"&gt;","{gt}"),"=","{eq}"))</f>
        <v/>
      </c>
      <c r="M304" t="str">
        <f>IF(B304="","","k"&amp;SUBSTITUTE(SUBSTITUTE(SUBSTITUTE(SUBSTITUTE(SUBSTITUTE(SUBSTITUTE(B304,"~","{t}"),"*","{s}"),"?","{q}"),"&lt;","{lt}"),"&gt;","{gt}"),"=","{eq}"))</f>
        <v/>
      </c>
    </row>
    <row r="305" spans="1:13" x14ac:dyDescent="0.25">
      <c r="A305" s="5"/>
      <c r="B305" s="5"/>
      <c r="C305" s="8"/>
      <c r="D305" s="8"/>
      <c r="E305" s="12"/>
      <c r="F305" s="12"/>
      <c r="G305" s="13" t="str">
        <f>IF(OR(H305="Current",H305="1–30 days",H305="31–60 days",H305="61–90 days",H305="91+ days"),IF(D305&gt;=Setup!$B$4,0,DATEDIF(D305,Setup!$B$4,"D")),"")</f>
        <v/>
      </c>
      <c r="H305" s="14" t="str">
        <f>IF(AND(A305="",B305="",C305="",D305="",E305="",F305=""),"",IF(OR(A305="",B305="",C305="",D305="",E305="",F305=""),"Incomplete",IF(COUNTIF($L$5:$L$1004,L305)&gt;1,"Check invoice #",IF(OR(COUNT(E305)=0,COUNT(F305)=0),"Check amounts",IF(OR(E305&lt;0,F305&lt;0,F305&gt;E305),"Check amounts",IF(OR(COUNT(C305)=0,COUNT(D305)=0),"Check dates",IF(D305&lt;C305,"Check dates",IF(ROUND(F305,2)=0,"Paid / zero balance",IF(Setup!$B$4="","Set aging date",IF(D305&gt;=Setup!$B$4,"Current",IF(DATEDIF(D305,Setup!$B$4,"D")&lt;=30,"1–30 days",IF(DATEDIF(D305,Setup!$B$4,"D")&lt;=60,"31–60 days",IF(DATEDIF(D305,Setup!$B$4,"D")&lt;=90,"61–90 days","91+ days")))))))))))))</f>
        <v/>
      </c>
      <c r="I305" s="5"/>
      <c r="J305" s="15">
        <f>IF(OR(H305="Current",H305="1–30 days",H305="31–60 days",H305="61–90 days",H305="91+ days"),F305,0)</f>
        <v>0</v>
      </c>
      <c r="K305">
        <f>IF(J305&gt;0,IF(COUNTIFS($M$5:$M305,M305,$J$5:$J305,"&gt;0")=1,1,0),0)</f>
        <v>0</v>
      </c>
      <c r="L305" t="str">
        <f>IF(A305="","","k"&amp;SUBSTITUTE(SUBSTITUTE(SUBSTITUTE(SUBSTITUTE(SUBSTITUTE(SUBSTITUTE(A305,"~","{t}"),"*","{s}"),"?","{q}"),"&lt;","{lt}"),"&gt;","{gt}"),"=","{eq}"))</f>
        <v/>
      </c>
      <c r="M305" t="str">
        <f>IF(B305="","","k"&amp;SUBSTITUTE(SUBSTITUTE(SUBSTITUTE(SUBSTITUTE(SUBSTITUTE(SUBSTITUTE(B305,"~","{t}"),"*","{s}"),"?","{q}"),"&lt;","{lt}"),"&gt;","{gt}"),"=","{eq}"))</f>
        <v/>
      </c>
    </row>
    <row r="306" spans="1:13" x14ac:dyDescent="0.25">
      <c r="A306" s="5"/>
      <c r="B306" s="5"/>
      <c r="C306" s="8"/>
      <c r="D306" s="8"/>
      <c r="E306" s="12"/>
      <c r="F306" s="12"/>
      <c r="G306" s="13" t="str">
        <f>IF(OR(H306="Current",H306="1–30 days",H306="31–60 days",H306="61–90 days",H306="91+ days"),IF(D306&gt;=Setup!$B$4,0,DATEDIF(D306,Setup!$B$4,"D")),"")</f>
        <v/>
      </c>
      <c r="H306" s="14" t="str">
        <f>IF(AND(A306="",B306="",C306="",D306="",E306="",F306=""),"",IF(OR(A306="",B306="",C306="",D306="",E306="",F306=""),"Incomplete",IF(COUNTIF($L$5:$L$1004,L306)&gt;1,"Check invoice #",IF(OR(COUNT(E306)=0,COUNT(F306)=0),"Check amounts",IF(OR(E306&lt;0,F306&lt;0,F306&gt;E306),"Check amounts",IF(OR(COUNT(C306)=0,COUNT(D306)=0),"Check dates",IF(D306&lt;C306,"Check dates",IF(ROUND(F306,2)=0,"Paid / zero balance",IF(Setup!$B$4="","Set aging date",IF(D306&gt;=Setup!$B$4,"Current",IF(DATEDIF(D306,Setup!$B$4,"D")&lt;=30,"1–30 days",IF(DATEDIF(D306,Setup!$B$4,"D")&lt;=60,"31–60 days",IF(DATEDIF(D306,Setup!$B$4,"D")&lt;=90,"61–90 days","91+ days")))))))))))))</f>
        <v/>
      </c>
      <c r="I306" s="5"/>
      <c r="J306" s="15">
        <f>IF(OR(H306="Current",H306="1–30 days",H306="31–60 days",H306="61–90 days",H306="91+ days"),F306,0)</f>
        <v>0</v>
      </c>
      <c r="K306">
        <f>IF(J306&gt;0,IF(COUNTIFS($M$5:$M306,M306,$J$5:$J306,"&gt;0")=1,1,0),0)</f>
        <v>0</v>
      </c>
      <c r="L306" t="str">
        <f>IF(A306="","","k"&amp;SUBSTITUTE(SUBSTITUTE(SUBSTITUTE(SUBSTITUTE(SUBSTITUTE(SUBSTITUTE(A306,"~","{t}"),"*","{s}"),"?","{q}"),"&lt;","{lt}"),"&gt;","{gt}"),"=","{eq}"))</f>
        <v/>
      </c>
      <c r="M306" t="str">
        <f>IF(B306="","","k"&amp;SUBSTITUTE(SUBSTITUTE(SUBSTITUTE(SUBSTITUTE(SUBSTITUTE(SUBSTITUTE(B306,"~","{t}"),"*","{s}"),"?","{q}"),"&lt;","{lt}"),"&gt;","{gt}"),"=","{eq}"))</f>
        <v/>
      </c>
    </row>
    <row r="307" spans="1:13" x14ac:dyDescent="0.25">
      <c r="A307" s="5"/>
      <c r="B307" s="5"/>
      <c r="C307" s="8"/>
      <c r="D307" s="8"/>
      <c r="E307" s="12"/>
      <c r="F307" s="12"/>
      <c r="G307" s="13" t="str">
        <f>IF(OR(H307="Current",H307="1–30 days",H307="31–60 days",H307="61–90 days",H307="91+ days"),IF(D307&gt;=Setup!$B$4,0,DATEDIF(D307,Setup!$B$4,"D")),"")</f>
        <v/>
      </c>
      <c r="H307" s="14" t="str">
        <f>IF(AND(A307="",B307="",C307="",D307="",E307="",F307=""),"",IF(OR(A307="",B307="",C307="",D307="",E307="",F307=""),"Incomplete",IF(COUNTIF($L$5:$L$1004,L307)&gt;1,"Check invoice #",IF(OR(COUNT(E307)=0,COUNT(F307)=0),"Check amounts",IF(OR(E307&lt;0,F307&lt;0,F307&gt;E307),"Check amounts",IF(OR(COUNT(C307)=0,COUNT(D307)=0),"Check dates",IF(D307&lt;C307,"Check dates",IF(ROUND(F307,2)=0,"Paid / zero balance",IF(Setup!$B$4="","Set aging date",IF(D307&gt;=Setup!$B$4,"Current",IF(DATEDIF(D307,Setup!$B$4,"D")&lt;=30,"1–30 days",IF(DATEDIF(D307,Setup!$B$4,"D")&lt;=60,"31–60 days",IF(DATEDIF(D307,Setup!$B$4,"D")&lt;=90,"61–90 days","91+ days")))))))))))))</f>
        <v/>
      </c>
      <c r="I307" s="5"/>
      <c r="J307" s="15">
        <f>IF(OR(H307="Current",H307="1–30 days",H307="31–60 days",H307="61–90 days",H307="91+ days"),F307,0)</f>
        <v>0</v>
      </c>
      <c r="K307">
        <f>IF(J307&gt;0,IF(COUNTIFS($M$5:$M307,M307,$J$5:$J307,"&gt;0")=1,1,0),0)</f>
        <v>0</v>
      </c>
      <c r="L307" t="str">
        <f>IF(A307="","","k"&amp;SUBSTITUTE(SUBSTITUTE(SUBSTITUTE(SUBSTITUTE(SUBSTITUTE(SUBSTITUTE(A307,"~","{t}"),"*","{s}"),"?","{q}"),"&lt;","{lt}"),"&gt;","{gt}"),"=","{eq}"))</f>
        <v/>
      </c>
      <c r="M307" t="str">
        <f>IF(B307="","","k"&amp;SUBSTITUTE(SUBSTITUTE(SUBSTITUTE(SUBSTITUTE(SUBSTITUTE(SUBSTITUTE(B307,"~","{t}"),"*","{s}"),"?","{q}"),"&lt;","{lt}"),"&gt;","{gt}"),"=","{eq}"))</f>
        <v/>
      </c>
    </row>
    <row r="308" spans="1:13" x14ac:dyDescent="0.25">
      <c r="A308" s="5"/>
      <c r="B308" s="5"/>
      <c r="C308" s="8"/>
      <c r="D308" s="8"/>
      <c r="E308" s="12"/>
      <c r="F308" s="12"/>
      <c r="G308" s="13" t="str">
        <f>IF(OR(H308="Current",H308="1–30 days",H308="31–60 days",H308="61–90 days",H308="91+ days"),IF(D308&gt;=Setup!$B$4,0,DATEDIF(D308,Setup!$B$4,"D")),"")</f>
        <v/>
      </c>
      <c r="H308" s="14" t="str">
        <f>IF(AND(A308="",B308="",C308="",D308="",E308="",F308=""),"",IF(OR(A308="",B308="",C308="",D308="",E308="",F308=""),"Incomplete",IF(COUNTIF($L$5:$L$1004,L308)&gt;1,"Check invoice #",IF(OR(COUNT(E308)=0,COUNT(F308)=0),"Check amounts",IF(OR(E308&lt;0,F308&lt;0,F308&gt;E308),"Check amounts",IF(OR(COUNT(C308)=0,COUNT(D308)=0),"Check dates",IF(D308&lt;C308,"Check dates",IF(ROUND(F308,2)=0,"Paid / zero balance",IF(Setup!$B$4="","Set aging date",IF(D308&gt;=Setup!$B$4,"Current",IF(DATEDIF(D308,Setup!$B$4,"D")&lt;=30,"1–30 days",IF(DATEDIF(D308,Setup!$B$4,"D")&lt;=60,"31–60 days",IF(DATEDIF(D308,Setup!$B$4,"D")&lt;=90,"61–90 days","91+ days")))))))))))))</f>
        <v/>
      </c>
      <c r="I308" s="5"/>
      <c r="J308" s="15">
        <f>IF(OR(H308="Current",H308="1–30 days",H308="31–60 days",H308="61–90 days",H308="91+ days"),F308,0)</f>
        <v>0</v>
      </c>
      <c r="K308">
        <f>IF(J308&gt;0,IF(COUNTIFS($M$5:$M308,M308,$J$5:$J308,"&gt;0")=1,1,0),0)</f>
        <v>0</v>
      </c>
      <c r="L308" t="str">
        <f>IF(A308="","","k"&amp;SUBSTITUTE(SUBSTITUTE(SUBSTITUTE(SUBSTITUTE(SUBSTITUTE(SUBSTITUTE(A308,"~","{t}"),"*","{s}"),"?","{q}"),"&lt;","{lt}"),"&gt;","{gt}"),"=","{eq}"))</f>
        <v/>
      </c>
      <c r="M308" t="str">
        <f>IF(B308="","","k"&amp;SUBSTITUTE(SUBSTITUTE(SUBSTITUTE(SUBSTITUTE(SUBSTITUTE(SUBSTITUTE(B308,"~","{t}"),"*","{s}"),"?","{q}"),"&lt;","{lt}"),"&gt;","{gt}"),"=","{eq}"))</f>
        <v/>
      </c>
    </row>
    <row r="309" spans="1:13" x14ac:dyDescent="0.25">
      <c r="A309" s="5"/>
      <c r="B309" s="5"/>
      <c r="C309" s="8"/>
      <c r="D309" s="8"/>
      <c r="E309" s="12"/>
      <c r="F309" s="12"/>
      <c r="G309" s="13" t="str">
        <f>IF(OR(H309="Current",H309="1–30 days",H309="31–60 days",H309="61–90 days",H309="91+ days"),IF(D309&gt;=Setup!$B$4,0,DATEDIF(D309,Setup!$B$4,"D")),"")</f>
        <v/>
      </c>
      <c r="H309" s="14" t="str">
        <f>IF(AND(A309="",B309="",C309="",D309="",E309="",F309=""),"",IF(OR(A309="",B309="",C309="",D309="",E309="",F309=""),"Incomplete",IF(COUNTIF($L$5:$L$1004,L309)&gt;1,"Check invoice #",IF(OR(COUNT(E309)=0,COUNT(F309)=0),"Check amounts",IF(OR(E309&lt;0,F309&lt;0,F309&gt;E309),"Check amounts",IF(OR(COUNT(C309)=0,COUNT(D309)=0),"Check dates",IF(D309&lt;C309,"Check dates",IF(ROUND(F309,2)=0,"Paid / zero balance",IF(Setup!$B$4="","Set aging date",IF(D309&gt;=Setup!$B$4,"Current",IF(DATEDIF(D309,Setup!$B$4,"D")&lt;=30,"1–30 days",IF(DATEDIF(D309,Setup!$B$4,"D")&lt;=60,"31–60 days",IF(DATEDIF(D309,Setup!$B$4,"D")&lt;=90,"61–90 days","91+ days")))))))))))))</f>
        <v/>
      </c>
      <c r="I309" s="5"/>
      <c r="J309" s="15">
        <f>IF(OR(H309="Current",H309="1–30 days",H309="31–60 days",H309="61–90 days",H309="91+ days"),F309,0)</f>
        <v>0</v>
      </c>
      <c r="K309">
        <f>IF(J309&gt;0,IF(COUNTIFS($M$5:$M309,M309,$J$5:$J309,"&gt;0")=1,1,0),0)</f>
        <v>0</v>
      </c>
      <c r="L309" t="str">
        <f>IF(A309="","","k"&amp;SUBSTITUTE(SUBSTITUTE(SUBSTITUTE(SUBSTITUTE(SUBSTITUTE(SUBSTITUTE(A309,"~","{t}"),"*","{s}"),"?","{q}"),"&lt;","{lt}"),"&gt;","{gt}"),"=","{eq}"))</f>
        <v/>
      </c>
      <c r="M309" t="str">
        <f>IF(B309="","","k"&amp;SUBSTITUTE(SUBSTITUTE(SUBSTITUTE(SUBSTITUTE(SUBSTITUTE(SUBSTITUTE(B309,"~","{t}"),"*","{s}"),"?","{q}"),"&lt;","{lt}"),"&gt;","{gt}"),"=","{eq}"))</f>
        <v/>
      </c>
    </row>
    <row r="310" spans="1:13" x14ac:dyDescent="0.25">
      <c r="A310" s="5"/>
      <c r="B310" s="5"/>
      <c r="C310" s="8"/>
      <c r="D310" s="8"/>
      <c r="E310" s="12"/>
      <c r="F310" s="12"/>
      <c r="G310" s="13" t="str">
        <f>IF(OR(H310="Current",H310="1–30 days",H310="31–60 days",H310="61–90 days",H310="91+ days"),IF(D310&gt;=Setup!$B$4,0,DATEDIF(D310,Setup!$B$4,"D")),"")</f>
        <v/>
      </c>
      <c r="H310" s="14" t="str">
        <f>IF(AND(A310="",B310="",C310="",D310="",E310="",F310=""),"",IF(OR(A310="",B310="",C310="",D310="",E310="",F310=""),"Incomplete",IF(COUNTIF($L$5:$L$1004,L310)&gt;1,"Check invoice #",IF(OR(COUNT(E310)=0,COUNT(F310)=0),"Check amounts",IF(OR(E310&lt;0,F310&lt;0,F310&gt;E310),"Check amounts",IF(OR(COUNT(C310)=0,COUNT(D310)=0),"Check dates",IF(D310&lt;C310,"Check dates",IF(ROUND(F310,2)=0,"Paid / zero balance",IF(Setup!$B$4="","Set aging date",IF(D310&gt;=Setup!$B$4,"Current",IF(DATEDIF(D310,Setup!$B$4,"D")&lt;=30,"1–30 days",IF(DATEDIF(D310,Setup!$B$4,"D")&lt;=60,"31–60 days",IF(DATEDIF(D310,Setup!$B$4,"D")&lt;=90,"61–90 days","91+ days")))))))))))))</f>
        <v/>
      </c>
      <c r="I310" s="5"/>
      <c r="J310" s="15">
        <f>IF(OR(H310="Current",H310="1–30 days",H310="31–60 days",H310="61–90 days",H310="91+ days"),F310,0)</f>
        <v>0</v>
      </c>
      <c r="K310">
        <f>IF(J310&gt;0,IF(COUNTIFS($M$5:$M310,M310,$J$5:$J310,"&gt;0")=1,1,0),0)</f>
        <v>0</v>
      </c>
      <c r="L310" t="str">
        <f>IF(A310="","","k"&amp;SUBSTITUTE(SUBSTITUTE(SUBSTITUTE(SUBSTITUTE(SUBSTITUTE(SUBSTITUTE(A310,"~","{t}"),"*","{s}"),"?","{q}"),"&lt;","{lt}"),"&gt;","{gt}"),"=","{eq}"))</f>
        <v/>
      </c>
      <c r="M310" t="str">
        <f>IF(B310="","","k"&amp;SUBSTITUTE(SUBSTITUTE(SUBSTITUTE(SUBSTITUTE(SUBSTITUTE(SUBSTITUTE(B310,"~","{t}"),"*","{s}"),"?","{q}"),"&lt;","{lt}"),"&gt;","{gt}"),"=","{eq}"))</f>
        <v/>
      </c>
    </row>
    <row r="311" spans="1:13" x14ac:dyDescent="0.25">
      <c r="A311" s="5"/>
      <c r="B311" s="5"/>
      <c r="C311" s="8"/>
      <c r="D311" s="8"/>
      <c r="E311" s="12"/>
      <c r="F311" s="12"/>
      <c r="G311" s="13" t="str">
        <f>IF(OR(H311="Current",H311="1–30 days",H311="31–60 days",H311="61–90 days",H311="91+ days"),IF(D311&gt;=Setup!$B$4,0,DATEDIF(D311,Setup!$B$4,"D")),"")</f>
        <v/>
      </c>
      <c r="H311" s="14" t="str">
        <f>IF(AND(A311="",B311="",C311="",D311="",E311="",F311=""),"",IF(OR(A311="",B311="",C311="",D311="",E311="",F311=""),"Incomplete",IF(COUNTIF($L$5:$L$1004,L311)&gt;1,"Check invoice #",IF(OR(COUNT(E311)=0,COUNT(F311)=0),"Check amounts",IF(OR(E311&lt;0,F311&lt;0,F311&gt;E311),"Check amounts",IF(OR(COUNT(C311)=0,COUNT(D311)=0),"Check dates",IF(D311&lt;C311,"Check dates",IF(ROUND(F311,2)=0,"Paid / zero balance",IF(Setup!$B$4="","Set aging date",IF(D311&gt;=Setup!$B$4,"Current",IF(DATEDIF(D311,Setup!$B$4,"D")&lt;=30,"1–30 days",IF(DATEDIF(D311,Setup!$B$4,"D")&lt;=60,"31–60 days",IF(DATEDIF(D311,Setup!$B$4,"D")&lt;=90,"61–90 days","91+ days")))))))))))))</f>
        <v/>
      </c>
      <c r="I311" s="5"/>
      <c r="J311" s="15">
        <f>IF(OR(H311="Current",H311="1–30 days",H311="31–60 days",H311="61–90 days",H311="91+ days"),F311,0)</f>
        <v>0</v>
      </c>
      <c r="K311">
        <f>IF(J311&gt;0,IF(COUNTIFS($M$5:$M311,M311,$J$5:$J311,"&gt;0")=1,1,0),0)</f>
        <v>0</v>
      </c>
      <c r="L311" t="str">
        <f>IF(A311="","","k"&amp;SUBSTITUTE(SUBSTITUTE(SUBSTITUTE(SUBSTITUTE(SUBSTITUTE(SUBSTITUTE(A311,"~","{t}"),"*","{s}"),"?","{q}"),"&lt;","{lt}"),"&gt;","{gt}"),"=","{eq}"))</f>
        <v/>
      </c>
      <c r="M311" t="str">
        <f>IF(B311="","","k"&amp;SUBSTITUTE(SUBSTITUTE(SUBSTITUTE(SUBSTITUTE(SUBSTITUTE(SUBSTITUTE(B311,"~","{t}"),"*","{s}"),"?","{q}"),"&lt;","{lt}"),"&gt;","{gt}"),"=","{eq}"))</f>
        <v/>
      </c>
    </row>
    <row r="312" spans="1:13" x14ac:dyDescent="0.25">
      <c r="A312" s="5"/>
      <c r="B312" s="5"/>
      <c r="C312" s="8"/>
      <c r="D312" s="8"/>
      <c r="E312" s="12"/>
      <c r="F312" s="12"/>
      <c r="G312" s="13" t="str">
        <f>IF(OR(H312="Current",H312="1–30 days",H312="31–60 days",H312="61–90 days",H312="91+ days"),IF(D312&gt;=Setup!$B$4,0,DATEDIF(D312,Setup!$B$4,"D")),"")</f>
        <v/>
      </c>
      <c r="H312" s="14" t="str">
        <f>IF(AND(A312="",B312="",C312="",D312="",E312="",F312=""),"",IF(OR(A312="",B312="",C312="",D312="",E312="",F312=""),"Incomplete",IF(COUNTIF($L$5:$L$1004,L312)&gt;1,"Check invoice #",IF(OR(COUNT(E312)=0,COUNT(F312)=0),"Check amounts",IF(OR(E312&lt;0,F312&lt;0,F312&gt;E312),"Check amounts",IF(OR(COUNT(C312)=0,COUNT(D312)=0),"Check dates",IF(D312&lt;C312,"Check dates",IF(ROUND(F312,2)=0,"Paid / zero balance",IF(Setup!$B$4="","Set aging date",IF(D312&gt;=Setup!$B$4,"Current",IF(DATEDIF(D312,Setup!$B$4,"D")&lt;=30,"1–30 days",IF(DATEDIF(D312,Setup!$B$4,"D")&lt;=60,"31–60 days",IF(DATEDIF(D312,Setup!$B$4,"D")&lt;=90,"61–90 days","91+ days")))))))))))))</f>
        <v/>
      </c>
      <c r="I312" s="5"/>
      <c r="J312" s="15">
        <f>IF(OR(H312="Current",H312="1–30 days",H312="31–60 days",H312="61–90 days",H312="91+ days"),F312,0)</f>
        <v>0</v>
      </c>
      <c r="K312">
        <f>IF(J312&gt;0,IF(COUNTIFS($M$5:$M312,M312,$J$5:$J312,"&gt;0")=1,1,0),0)</f>
        <v>0</v>
      </c>
      <c r="L312" t="str">
        <f>IF(A312="","","k"&amp;SUBSTITUTE(SUBSTITUTE(SUBSTITUTE(SUBSTITUTE(SUBSTITUTE(SUBSTITUTE(A312,"~","{t}"),"*","{s}"),"?","{q}"),"&lt;","{lt}"),"&gt;","{gt}"),"=","{eq}"))</f>
        <v/>
      </c>
      <c r="M312" t="str">
        <f>IF(B312="","","k"&amp;SUBSTITUTE(SUBSTITUTE(SUBSTITUTE(SUBSTITUTE(SUBSTITUTE(SUBSTITUTE(B312,"~","{t}"),"*","{s}"),"?","{q}"),"&lt;","{lt}"),"&gt;","{gt}"),"=","{eq}"))</f>
        <v/>
      </c>
    </row>
    <row r="313" spans="1:13" x14ac:dyDescent="0.25">
      <c r="A313" s="5"/>
      <c r="B313" s="5"/>
      <c r="C313" s="8"/>
      <c r="D313" s="8"/>
      <c r="E313" s="12"/>
      <c r="F313" s="12"/>
      <c r="G313" s="13" t="str">
        <f>IF(OR(H313="Current",H313="1–30 days",H313="31–60 days",H313="61–90 days",H313="91+ days"),IF(D313&gt;=Setup!$B$4,0,DATEDIF(D313,Setup!$B$4,"D")),"")</f>
        <v/>
      </c>
      <c r="H313" s="14" t="str">
        <f>IF(AND(A313="",B313="",C313="",D313="",E313="",F313=""),"",IF(OR(A313="",B313="",C313="",D313="",E313="",F313=""),"Incomplete",IF(COUNTIF($L$5:$L$1004,L313)&gt;1,"Check invoice #",IF(OR(COUNT(E313)=0,COUNT(F313)=0),"Check amounts",IF(OR(E313&lt;0,F313&lt;0,F313&gt;E313),"Check amounts",IF(OR(COUNT(C313)=0,COUNT(D313)=0),"Check dates",IF(D313&lt;C313,"Check dates",IF(ROUND(F313,2)=0,"Paid / zero balance",IF(Setup!$B$4="","Set aging date",IF(D313&gt;=Setup!$B$4,"Current",IF(DATEDIF(D313,Setup!$B$4,"D")&lt;=30,"1–30 days",IF(DATEDIF(D313,Setup!$B$4,"D")&lt;=60,"31–60 days",IF(DATEDIF(D313,Setup!$B$4,"D")&lt;=90,"61–90 days","91+ days")))))))))))))</f>
        <v/>
      </c>
      <c r="I313" s="5"/>
      <c r="J313" s="15">
        <f>IF(OR(H313="Current",H313="1–30 days",H313="31–60 days",H313="61–90 days",H313="91+ days"),F313,0)</f>
        <v>0</v>
      </c>
      <c r="K313">
        <f>IF(J313&gt;0,IF(COUNTIFS($M$5:$M313,M313,$J$5:$J313,"&gt;0")=1,1,0),0)</f>
        <v>0</v>
      </c>
      <c r="L313" t="str">
        <f>IF(A313="","","k"&amp;SUBSTITUTE(SUBSTITUTE(SUBSTITUTE(SUBSTITUTE(SUBSTITUTE(SUBSTITUTE(A313,"~","{t}"),"*","{s}"),"?","{q}"),"&lt;","{lt}"),"&gt;","{gt}"),"=","{eq}"))</f>
        <v/>
      </c>
      <c r="M313" t="str">
        <f>IF(B313="","","k"&amp;SUBSTITUTE(SUBSTITUTE(SUBSTITUTE(SUBSTITUTE(SUBSTITUTE(SUBSTITUTE(B313,"~","{t}"),"*","{s}"),"?","{q}"),"&lt;","{lt}"),"&gt;","{gt}"),"=","{eq}"))</f>
        <v/>
      </c>
    </row>
    <row r="314" spans="1:13" x14ac:dyDescent="0.25">
      <c r="A314" s="5"/>
      <c r="B314" s="5"/>
      <c r="C314" s="8"/>
      <c r="D314" s="8"/>
      <c r="E314" s="12"/>
      <c r="F314" s="12"/>
      <c r="G314" s="13" t="str">
        <f>IF(OR(H314="Current",H314="1–30 days",H314="31–60 days",H314="61–90 days",H314="91+ days"),IF(D314&gt;=Setup!$B$4,0,DATEDIF(D314,Setup!$B$4,"D")),"")</f>
        <v/>
      </c>
      <c r="H314" s="14" t="str">
        <f>IF(AND(A314="",B314="",C314="",D314="",E314="",F314=""),"",IF(OR(A314="",B314="",C314="",D314="",E314="",F314=""),"Incomplete",IF(COUNTIF($L$5:$L$1004,L314)&gt;1,"Check invoice #",IF(OR(COUNT(E314)=0,COUNT(F314)=0),"Check amounts",IF(OR(E314&lt;0,F314&lt;0,F314&gt;E314),"Check amounts",IF(OR(COUNT(C314)=0,COUNT(D314)=0),"Check dates",IF(D314&lt;C314,"Check dates",IF(ROUND(F314,2)=0,"Paid / zero balance",IF(Setup!$B$4="","Set aging date",IF(D314&gt;=Setup!$B$4,"Current",IF(DATEDIF(D314,Setup!$B$4,"D")&lt;=30,"1–30 days",IF(DATEDIF(D314,Setup!$B$4,"D")&lt;=60,"31–60 days",IF(DATEDIF(D314,Setup!$B$4,"D")&lt;=90,"61–90 days","91+ days")))))))))))))</f>
        <v/>
      </c>
      <c r="I314" s="5"/>
      <c r="J314" s="15">
        <f>IF(OR(H314="Current",H314="1–30 days",H314="31–60 days",H314="61–90 days",H314="91+ days"),F314,0)</f>
        <v>0</v>
      </c>
      <c r="K314">
        <f>IF(J314&gt;0,IF(COUNTIFS($M$5:$M314,M314,$J$5:$J314,"&gt;0")=1,1,0),0)</f>
        <v>0</v>
      </c>
      <c r="L314" t="str">
        <f>IF(A314="","","k"&amp;SUBSTITUTE(SUBSTITUTE(SUBSTITUTE(SUBSTITUTE(SUBSTITUTE(SUBSTITUTE(A314,"~","{t}"),"*","{s}"),"?","{q}"),"&lt;","{lt}"),"&gt;","{gt}"),"=","{eq}"))</f>
        <v/>
      </c>
      <c r="M314" t="str">
        <f>IF(B314="","","k"&amp;SUBSTITUTE(SUBSTITUTE(SUBSTITUTE(SUBSTITUTE(SUBSTITUTE(SUBSTITUTE(B314,"~","{t}"),"*","{s}"),"?","{q}"),"&lt;","{lt}"),"&gt;","{gt}"),"=","{eq}"))</f>
        <v/>
      </c>
    </row>
    <row r="315" spans="1:13" x14ac:dyDescent="0.25">
      <c r="A315" s="5"/>
      <c r="B315" s="5"/>
      <c r="C315" s="8"/>
      <c r="D315" s="8"/>
      <c r="E315" s="12"/>
      <c r="F315" s="12"/>
      <c r="G315" s="13" t="str">
        <f>IF(OR(H315="Current",H315="1–30 days",H315="31–60 days",H315="61–90 days",H315="91+ days"),IF(D315&gt;=Setup!$B$4,0,DATEDIF(D315,Setup!$B$4,"D")),"")</f>
        <v/>
      </c>
      <c r="H315" s="14" t="str">
        <f>IF(AND(A315="",B315="",C315="",D315="",E315="",F315=""),"",IF(OR(A315="",B315="",C315="",D315="",E315="",F315=""),"Incomplete",IF(COUNTIF($L$5:$L$1004,L315)&gt;1,"Check invoice #",IF(OR(COUNT(E315)=0,COUNT(F315)=0),"Check amounts",IF(OR(E315&lt;0,F315&lt;0,F315&gt;E315),"Check amounts",IF(OR(COUNT(C315)=0,COUNT(D315)=0),"Check dates",IF(D315&lt;C315,"Check dates",IF(ROUND(F315,2)=0,"Paid / zero balance",IF(Setup!$B$4="","Set aging date",IF(D315&gt;=Setup!$B$4,"Current",IF(DATEDIF(D315,Setup!$B$4,"D")&lt;=30,"1–30 days",IF(DATEDIF(D315,Setup!$B$4,"D")&lt;=60,"31–60 days",IF(DATEDIF(D315,Setup!$B$4,"D")&lt;=90,"61–90 days","91+ days")))))))))))))</f>
        <v/>
      </c>
      <c r="I315" s="5"/>
      <c r="J315" s="15">
        <f>IF(OR(H315="Current",H315="1–30 days",H315="31–60 days",H315="61–90 days",H315="91+ days"),F315,0)</f>
        <v>0</v>
      </c>
      <c r="K315">
        <f>IF(J315&gt;0,IF(COUNTIFS($M$5:$M315,M315,$J$5:$J315,"&gt;0")=1,1,0),0)</f>
        <v>0</v>
      </c>
      <c r="L315" t="str">
        <f>IF(A315="","","k"&amp;SUBSTITUTE(SUBSTITUTE(SUBSTITUTE(SUBSTITUTE(SUBSTITUTE(SUBSTITUTE(A315,"~","{t}"),"*","{s}"),"?","{q}"),"&lt;","{lt}"),"&gt;","{gt}"),"=","{eq}"))</f>
        <v/>
      </c>
      <c r="M315" t="str">
        <f>IF(B315="","","k"&amp;SUBSTITUTE(SUBSTITUTE(SUBSTITUTE(SUBSTITUTE(SUBSTITUTE(SUBSTITUTE(B315,"~","{t}"),"*","{s}"),"?","{q}"),"&lt;","{lt}"),"&gt;","{gt}"),"=","{eq}"))</f>
        <v/>
      </c>
    </row>
    <row r="316" spans="1:13" x14ac:dyDescent="0.25">
      <c r="A316" s="5"/>
      <c r="B316" s="5"/>
      <c r="C316" s="8"/>
      <c r="D316" s="8"/>
      <c r="E316" s="12"/>
      <c r="F316" s="12"/>
      <c r="G316" s="13" t="str">
        <f>IF(OR(H316="Current",H316="1–30 days",H316="31–60 days",H316="61–90 days",H316="91+ days"),IF(D316&gt;=Setup!$B$4,0,DATEDIF(D316,Setup!$B$4,"D")),"")</f>
        <v/>
      </c>
      <c r="H316" s="14" t="str">
        <f>IF(AND(A316="",B316="",C316="",D316="",E316="",F316=""),"",IF(OR(A316="",B316="",C316="",D316="",E316="",F316=""),"Incomplete",IF(COUNTIF($L$5:$L$1004,L316)&gt;1,"Check invoice #",IF(OR(COUNT(E316)=0,COUNT(F316)=0),"Check amounts",IF(OR(E316&lt;0,F316&lt;0,F316&gt;E316),"Check amounts",IF(OR(COUNT(C316)=0,COUNT(D316)=0),"Check dates",IF(D316&lt;C316,"Check dates",IF(ROUND(F316,2)=0,"Paid / zero balance",IF(Setup!$B$4="","Set aging date",IF(D316&gt;=Setup!$B$4,"Current",IF(DATEDIF(D316,Setup!$B$4,"D")&lt;=30,"1–30 days",IF(DATEDIF(D316,Setup!$B$4,"D")&lt;=60,"31–60 days",IF(DATEDIF(D316,Setup!$B$4,"D")&lt;=90,"61–90 days","91+ days")))))))))))))</f>
        <v/>
      </c>
      <c r="I316" s="5"/>
      <c r="J316" s="15">
        <f>IF(OR(H316="Current",H316="1–30 days",H316="31–60 days",H316="61–90 days",H316="91+ days"),F316,0)</f>
        <v>0</v>
      </c>
      <c r="K316">
        <f>IF(J316&gt;0,IF(COUNTIFS($M$5:$M316,M316,$J$5:$J316,"&gt;0")=1,1,0),0)</f>
        <v>0</v>
      </c>
      <c r="L316" t="str">
        <f>IF(A316="","","k"&amp;SUBSTITUTE(SUBSTITUTE(SUBSTITUTE(SUBSTITUTE(SUBSTITUTE(SUBSTITUTE(A316,"~","{t}"),"*","{s}"),"?","{q}"),"&lt;","{lt}"),"&gt;","{gt}"),"=","{eq}"))</f>
        <v/>
      </c>
      <c r="M316" t="str">
        <f>IF(B316="","","k"&amp;SUBSTITUTE(SUBSTITUTE(SUBSTITUTE(SUBSTITUTE(SUBSTITUTE(SUBSTITUTE(B316,"~","{t}"),"*","{s}"),"?","{q}"),"&lt;","{lt}"),"&gt;","{gt}"),"=","{eq}"))</f>
        <v/>
      </c>
    </row>
    <row r="317" spans="1:13" x14ac:dyDescent="0.25">
      <c r="A317" s="5"/>
      <c r="B317" s="5"/>
      <c r="C317" s="8"/>
      <c r="D317" s="8"/>
      <c r="E317" s="12"/>
      <c r="F317" s="12"/>
      <c r="G317" s="13" t="str">
        <f>IF(OR(H317="Current",H317="1–30 days",H317="31–60 days",H317="61–90 days",H317="91+ days"),IF(D317&gt;=Setup!$B$4,0,DATEDIF(D317,Setup!$B$4,"D")),"")</f>
        <v/>
      </c>
      <c r="H317" s="14" t="str">
        <f>IF(AND(A317="",B317="",C317="",D317="",E317="",F317=""),"",IF(OR(A317="",B317="",C317="",D317="",E317="",F317=""),"Incomplete",IF(COUNTIF($L$5:$L$1004,L317)&gt;1,"Check invoice #",IF(OR(COUNT(E317)=0,COUNT(F317)=0),"Check amounts",IF(OR(E317&lt;0,F317&lt;0,F317&gt;E317),"Check amounts",IF(OR(COUNT(C317)=0,COUNT(D317)=0),"Check dates",IF(D317&lt;C317,"Check dates",IF(ROUND(F317,2)=0,"Paid / zero balance",IF(Setup!$B$4="","Set aging date",IF(D317&gt;=Setup!$B$4,"Current",IF(DATEDIF(D317,Setup!$B$4,"D")&lt;=30,"1–30 days",IF(DATEDIF(D317,Setup!$B$4,"D")&lt;=60,"31–60 days",IF(DATEDIF(D317,Setup!$B$4,"D")&lt;=90,"61–90 days","91+ days")))))))))))))</f>
        <v/>
      </c>
      <c r="I317" s="5"/>
      <c r="J317" s="15">
        <f>IF(OR(H317="Current",H317="1–30 days",H317="31–60 days",H317="61–90 days",H317="91+ days"),F317,0)</f>
        <v>0</v>
      </c>
      <c r="K317">
        <f>IF(J317&gt;0,IF(COUNTIFS($M$5:$M317,M317,$J$5:$J317,"&gt;0")=1,1,0),0)</f>
        <v>0</v>
      </c>
      <c r="L317" t="str">
        <f>IF(A317="","","k"&amp;SUBSTITUTE(SUBSTITUTE(SUBSTITUTE(SUBSTITUTE(SUBSTITUTE(SUBSTITUTE(A317,"~","{t}"),"*","{s}"),"?","{q}"),"&lt;","{lt}"),"&gt;","{gt}"),"=","{eq}"))</f>
        <v/>
      </c>
      <c r="M317" t="str">
        <f>IF(B317="","","k"&amp;SUBSTITUTE(SUBSTITUTE(SUBSTITUTE(SUBSTITUTE(SUBSTITUTE(SUBSTITUTE(B317,"~","{t}"),"*","{s}"),"?","{q}"),"&lt;","{lt}"),"&gt;","{gt}"),"=","{eq}"))</f>
        <v/>
      </c>
    </row>
    <row r="318" spans="1:13" x14ac:dyDescent="0.25">
      <c r="A318" s="5"/>
      <c r="B318" s="5"/>
      <c r="C318" s="8"/>
      <c r="D318" s="8"/>
      <c r="E318" s="12"/>
      <c r="F318" s="12"/>
      <c r="G318" s="13" t="str">
        <f>IF(OR(H318="Current",H318="1–30 days",H318="31–60 days",H318="61–90 days",H318="91+ days"),IF(D318&gt;=Setup!$B$4,0,DATEDIF(D318,Setup!$B$4,"D")),"")</f>
        <v/>
      </c>
      <c r="H318" s="14" t="str">
        <f>IF(AND(A318="",B318="",C318="",D318="",E318="",F318=""),"",IF(OR(A318="",B318="",C318="",D318="",E318="",F318=""),"Incomplete",IF(COUNTIF($L$5:$L$1004,L318)&gt;1,"Check invoice #",IF(OR(COUNT(E318)=0,COUNT(F318)=0),"Check amounts",IF(OR(E318&lt;0,F318&lt;0,F318&gt;E318),"Check amounts",IF(OR(COUNT(C318)=0,COUNT(D318)=0),"Check dates",IF(D318&lt;C318,"Check dates",IF(ROUND(F318,2)=0,"Paid / zero balance",IF(Setup!$B$4="","Set aging date",IF(D318&gt;=Setup!$B$4,"Current",IF(DATEDIF(D318,Setup!$B$4,"D")&lt;=30,"1–30 days",IF(DATEDIF(D318,Setup!$B$4,"D")&lt;=60,"31–60 days",IF(DATEDIF(D318,Setup!$B$4,"D")&lt;=90,"61–90 days","91+ days")))))))))))))</f>
        <v/>
      </c>
      <c r="I318" s="5"/>
      <c r="J318" s="15">
        <f>IF(OR(H318="Current",H318="1–30 days",H318="31–60 days",H318="61–90 days",H318="91+ days"),F318,0)</f>
        <v>0</v>
      </c>
      <c r="K318">
        <f>IF(J318&gt;0,IF(COUNTIFS($M$5:$M318,M318,$J$5:$J318,"&gt;0")=1,1,0),0)</f>
        <v>0</v>
      </c>
      <c r="L318" t="str">
        <f>IF(A318="","","k"&amp;SUBSTITUTE(SUBSTITUTE(SUBSTITUTE(SUBSTITUTE(SUBSTITUTE(SUBSTITUTE(A318,"~","{t}"),"*","{s}"),"?","{q}"),"&lt;","{lt}"),"&gt;","{gt}"),"=","{eq}"))</f>
        <v/>
      </c>
      <c r="M318" t="str">
        <f>IF(B318="","","k"&amp;SUBSTITUTE(SUBSTITUTE(SUBSTITUTE(SUBSTITUTE(SUBSTITUTE(SUBSTITUTE(B318,"~","{t}"),"*","{s}"),"?","{q}"),"&lt;","{lt}"),"&gt;","{gt}"),"=","{eq}"))</f>
        <v/>
      </c>
    </row>
    <row r="319" spans="1:13" x14ac:dyDescent="0.25">
      <c r="A319" s="5"/>
      <c r="B319" s="5"/>
      <c r="C319" s="8"/>
      <c r="D319" s="8"/>
      <c r="E319" s="12"/>
      <c r="F319" s="12"/>
      <c r="G319" s="13" t="str">
        <f>IF(OR(H319="Current",H319="1–30 days",H319="31–60 days",H319="61–90 days",H319="91+ days"),IF(D319&gt;=Setup!$B$4,0,DATEDIF(D319,Setup!$B$4,"D")),"")</f>
        <v/>
      </c>
      <c r="H319" s="14" t="str">
        <f>IF(AND(A319="",B319="",C319="",D319="",E319="",F319=""),"",IF(OR(A319="",B319="",C319="",D319="",E319="",F319=""),"Incomplete",IF(COUNTIF($L$5:$L$1004,L319)&gt;1,"Check invoice #",IF(OR(COUNT(E319)=0,COUNT(F319)=0),"Check amounts",IF(OR(E319&lt;0,F319&lt;0,F319&gt;E319),"Check amounts",IF(OR(COUNT(C319)=0,COUNT(D319)=0),"Check dates",IF(D319&lt;C319,"Check dates",IF(ROUND(F319,2)=0,"Paid / zero balance",IF(Setup!$B$4="","Set aging date",IF(D319&gt;=Setup!$B$4,"Current",IF(DATEDIF(D319,Setup!$B$4,"D")&lt;=30,"1–30 days",IF(DATEDIF(D319,Setup!$B$4,"D")&lt;=60,"31–60 days",IF(DATEDIF(D319,Setup!$B$4,"D")&lt;=90,"61–90 days","91+ days")))))))))))))</f>
        <v/>
      </c>
      <c r="I319" s="5"/>
      <c r="J319" s="15">
        <f>IF(OR(H319="Current",H319="1–30 days",H319="31–60 days",H319="61–90 days",H319="91+ days"),F319,0)</f>
        <v>0</v>
      </c>
      <c r="K319">
        <f>IF(J319&gt;0,IF(COUNTIFS($M$5:$M319,M319,$J$5:$J319,"&gt;0")=1,1,0),0)</f>
        <v>0</v>
      </c>
      <c r="L319" t="str">
        <f>IF(A319="","","k"&amp;SUBSTITUTE(SUBSTITUTE(SUBSTITUTE(SUBSTITUTE(SUBSTITUTE(SUBSTITUTE(A319,"~","{t}"),"*","{s}"),"?","{q}"),"&lt;","{lt}"),"&gt;","{gt}"),"=","{eq}"))</f>
        <v/>
      </c>
      <c r="M319" t="str">
        <f>IF(B319="","","k"&amp;SUBSTITUTE(SUBSTITUTE(SUBSTITUTE(SUBSTITUTE(SUBSTITUTE(SUBSTITUTE(B319,"~","{t}"),"*","{s}"),"?","{q}"),"&lt;","{lt}"),"&gt;","{gt}"),"=","{eq}"))</f>
        <v/>
      </c>
    </row>
    <row r="320" spans="1:13" x14ac:dyDescent="0.25">
      <c r="A320" s="5"/>
      <c r="B320" s="5"/>
      <c r="C320" s="8"/>
      <c r="D320" s="8"/>
      <c r="E320" s="12"/>
      <c r="F320" s="12"/>
      <c r="G320" s="13" t="str">
        <f>IF(OR(H320="Current",H320="1–30 days",H320="31–60 days",H320="61–90 days",H320="91+ days"),IF(D320&gt;=Setup!$B$4,0,DATEDIF(D320,Setup!$B$4,"D")),"")</f>
        <v/>
      </c>
      <c r="H320" s="14" t="str">
        <f>IF(AND(A320="",B320="",C320="",D320="",E320="",F320=""),"",IF(OR(A320="",B320="",C320="",D320="",E320="",F320=""),"Incomplete",IF(COUNTIF($L$5:$L$1004,L320)&gt;1,"Check invoice #",IF(OR(COUNT(E320)=0,COUNT(F320)=0),"Check amounts",IF(OR(E320&lt;0,F320&lt;0,F320&gt;E320),"Check amounts",IF(OR(COUNT(C320)=0,COUNT(D320)=0),"Check dates",IF(D320&lt;C320,"Check dates",IF(ROUND(F320,2)=0,"Paid / zero balance",IF(Setup!$B$4="","Set aging date",IF(D320&gt;=Setup!$B$4,"Current",IF(DATEDIF(D320,Setup!$B$4,"D")&lt;=30,"1–30 days",IF(DATEDIF(D320,Setup!$B$4,"D")&lt;=60,"31–60 days",IF(DATEDIF(D320,Setup!$B$4,"D")&lt;=90,"61–90 days","91+ days")))))))))))))</f>
        <v/>
      </c>
      <c r="I320" s="5"/>
      <c r="J320" s="15">
        <f>IF(OR(H320="Current",H320="1–30 days",H320="31–60 days",H320="61–90 days",H320="91+ days"),F320,0)</f>
        <v>0</v>
      </c>
      <c r="K320">
        <f>IF(J320&gt;0,IF(COUNTIFS($M$5:$M320,M320,$J$5:$J320,"&gt;0")=1,1,0),0)</f>
        <v>0</v>
      </c>
      <c r="L320" t="str">
        <f>IF(A320="","","k"&amp;SUBSTITUTE(SUBSTITUTE(SUBSTITUTE(SUBSTITUTE(SUBSTITUTE(SUBSTITUTE(A320,"~","{t}"),"*","{s}"),"?","{q}"),"&lt;","{lt}"),"&gt;","{gt}"),"=","{eq}"))</f>
        <v/>
      </c>
      <c r="M320" t="str">
        <f>IF(B320="","","k"&amp;SUBSTITUTE(SUBSTITUTE(SUBSTITUTE(SUBSTITUTE(SUBSTITUTE(SUBSTITUTE(B320,"~","{t}"),"*","{s}"),"?","{q}"),"&lt;","{lt}"),"&gt;","{gt}"),"=","{eq}"))</f>
        <v/>
      </c>
    </row>
    <row r="321" spans="1:13" x14ac:dyDescent="0.25">
      <c r="A321" s="5"/>
      <c r="B321" s="5"/>
      <c r="C321" s="8"/>
      <c r="D321" s="8"/>
      <c r="E321" s="12"/>
      <c r="F321" s="12"/>
      <c r="G321" s="13" t="str">
        <f>IF(OR(H321="Current",H321="1–30 days",H321="31–60 days",H321="61–90 days",H321="91+ days"),IF(D321&gt;=Setup!$B$4,0,DATEDIF(D321,Setup!$B$4,"D")),"")</f>
        <v/>
      </c>
      <c r="H321" s="14" t="str">
        <f>IF(AND(A321="",B321="",C321="",D321="",E321="",F321=""),"",IF(OR(A321="",B321="",C321="",D321="",E321="",F321=""),"Incomplete",IF(COUNTIF($L$5:$L$1004,L321)&gt;1,"Check invoice #",IF(OR(COUNT(E321)=0,COUNT(F321)=0),"Check amounts",IF(OR(E321&lt;0,F321&lt;0,F321&gt;E321),"Check amounts",IF(OR(COUNT(C321)=0,COUNT(D321)=0),"Check dates",IF(D321&lt;C321,"Check dates",IF(ROUND(F321,2)=0,"Paid / zero balance",IF(Setup!$B$4="","Set aging date",IF(D321&gt;=Setup!$B$4,"Current",IF(DATEDIF(D321,Setup!$B$4,"D")&lt;=30,"1–30 days",IF(DATEDIF(D321,Setup!$B$4,"D")&lt;=60,"31–60 days",IF(DATEDIF(D321,Setup!$B$4,"D")&lt;=90,"61–90 days","91+ days")))))))))))))</f>
        <v/>
      </c>
      <c r="I321" s="5"/>
      <c r="J321" s="15">
        <f>IF(OR(H321="Current",H321="1–30 days",H321="31–60 days",H321="61–90 days",H321="91+ days"),F321,0)</f>
        <v>0</v>
      </c>
      <c r="K321">
        <f>IF(J321&gt;0,IF(COUNTIFS($M$5:$M321,M321,$J$5:$J321,"&gt;0")=1,1,0),0)</f>
        <v>0</v>
      </c>
      <c r="L321" t="str">
        <f>IF(A321="","","k"&amp;SUBSTITUTE(SUBSTITUTE(SUBSTITUTE(SUBSTITUTE(SUBSTITUTE(SUBSTITUTE(A321,"~","{t}"),"*","{s}"),"?","{q}"),"&lt;","{lt}"),"&gt;","{gt}"),"=","{eq}"))</f>
        <v/>
      </c>
      <c r="M321" t="str">
        <f>IF(B321="","","k"&amp;SUBSTITUTE(SUBSTITUTE(SUBSTITUTE(SUBSTITUTE(SUBSTITUTE(SUBSTITUTE(B321,"~","{t}"),"*","{s}"),"?","{q}"),"&lt;","{lt}"),"&gt;","{gt}"),"=","{eq}"))</f>
        <v/>
      </c>
    </row>
    <row r="322" spans="1:13" x14ac:dyDescent="0.25">
      <c r="A322" s="5"/>
      <c r="B322" s="5"/>
      <c r="C322" s="8"/>
      <c r="D322" s="8"/>
      <c r="E322" s="12"/>
      <c r="F322" s="12"/>
      <c r="G322" s="13" t="str">
        <f>IF(OR(H322="Current",H322="1–30 days",H322="31–60 days",H322="61–90 days",H322="91+ days"),IF(D322&gt;=Setup!$B$4,0,DATEDIF(D322,Setup!$B$4,"D")),"")</f>
        <v/>
      </c>
      <c r="H322" s="14" t="str">
        <f>IF(AND(A322="",B322="",C322="",D322="",E322="",F322=""),"",IF(OR(A322="",B322="",C322="",D322="",E322="",F322=""),"Incomplete",IF(COUNTIF($L$5:$L$1004,L322)&gt;1,"Check invoice #",IF(OR(COUNT(E322)=0,COUNT(F322)=0),"Check amounts",IF(OR(E322&lt;0,F322&lt;0,F322&gt;E322),"Check amounts",IF(OR(COUNT(C322)=0,COUNT(D322)=0),"Check dates",IF(D322&lt;C322,"Check dates",IF(ROUND(F322,2)=0,"Paid / zero balance",IF(Setup!$B$4="","Set aging date",IF(D322&gt;=Setup!$B$4,"Current",IF(DATEDIF(D322,Setup!$B$4,"D")&lt;=30,"1–30 days",IF(DATEDIF(D322,Setup!$B$4,"D")&lt;=60,"31–60 days",IF(DATEDIF(D322,Setup!$B$4,"D")&lt;=90,"61–90 days","91+ days")))))))))))))</f>
        <v/>
      </c>
      <c r="I322" s="5"/>
      <c r="J322" s="15">
        <f>IF(OR(H322="Current",H322="1–30 days",H322="31–60 days",H322="61–90 days",H322="91+ days"),F322,0)</f>
        <v>0</v>
      </c>
      <c r="K322">
        <f>IF(J322&gt;0,IF(COUNTIFS($M$5:$M322,M322,$J$5:$J322,"&gt;0")=1,1,0),0)</f>
        <v>0</v>
      </c>
      <c r="L322" t="str">
        <f>IF(A322="","","k"&amp;SUBSTITUTE(SUBSTITUTE(SUBSTITUTE(SUBSTITUTE(SUBSTITUTE(SUBSTITUTE(A322,"~","{t}"),"*","{s}"),"?","{q}"),"&lt;","{lt}"),"&gt;","{gt}"),"=","{eq}"))</f>
        <v/>
      </c>
      <c r="M322" t="str">
        <f>IF(B322="","","k"&amp;SUBSTITUTE(SUBSTITUTE(SUBSTITUTE(SUBSTITUTE(SUBSTITUTE(SUBSTITUTE(B322,"~","{t}"),"*","{s}"),"?","{q}"),"&lt;","{lt}"),"&gt;","{gt}"),"=","{eq}"))</f>
        <v/>
      </c>
    </row>
    <row r="323" spans="1:13" x14ac:dyDescent="0.25">
      <c r="A323" s="5"/>
      <c r="B323" s="5"/>
      <c r="C323" s="8"/>
      <c r="D323" s="8"/>
      <c r="E323" s="12"/>
      <c r="F323" s="12"/>
      <c r="G323" s="13" t="str">
        <f>IF(OR(H323="Current",H323="1–30 days",H323="31–60 days",H323="61–90 days",H323="91+ days"),IF(D323&gt;=Setup!$B$4,0,DATEDIF(D323,Setup!$B$4,"D")),"")</f>
        <v/>
      </c>
      <c r="H323" s="14" t="str">
        <f>IF(AND(A323="",B323="",C323="",D323="",E323="",F323=""),"",IF(OR(A323="",B323="",C323="",D323="",E323="",F323=""),"Incomplete",IF(COUNTIF($L$5:$L$1004,L323)&gt;1,"Check invoice #",IF(OR(COUNT(E323)=0,COUNT(F323)=0),"Check amounts",IF(OR(E323&lt;0,F323&lt;0,F323&gt;E323),"Check amounts",IF(OR(COUNT(C323)=0,COUNT(D323)=0),"Check dates",IF(D323&lt;C323,"Check dates",IF(ROUND(F323,2)=0,"Paid / zero balance",IF(Setup!$B$4="","Set aging date",IF(D323&gt;=Setup!$B$4,"Current",IF(DATEDIF(D323,Setup!$B$4,"D")&lt;=30,"1–30 days",IF(DATEDIF(D323,Setup!$B$4,"D")&lt;=60,"31–60 days",IF(DATEDIF(D323,Setup!$B$4,"D")&lt;=90,"61–90 days","91+ days")))))))))))))</f>
        <v/>
      </c>
      <c r="I323" s="5"/>
      <c r="J323" s="15">
        <f>IF(OR(H323="Current",H323="1–30 days",H323="31–60 days",H323="61–90 days",H323="91+ days"),F323,0)</f>
        <v>0</v>
      </c>
      <c r="K323">
        <f>IF(J323&gt;0,IF(COUNTIFS($M$5:$M323,M323,$J$5:$J323,"&gt;0")=1,1,0),0)</f>
        <v>0</v>
      </c>
      <c r="L323" t="str">
        <f>IF(A323="","","k"&amp;SUBSTITUTE(SUBSTITUTE(SUBSTITUTE(SUBSTITUTE(SUBSTITUTE(SUBSTITUTE(A323,"~","{t}"),"*","{s}"),"?","{q}"),"&lt;","{lt}"),"&gt;","{gt}"),"=","{eq}"))</f>
        <v/>
      </c>
      <c r="M323" t="str">
        <f>IF(B323="","","k"&amp;SUBSTITUTE(SUBSTITUTE(SUBSTITUTE(SUBSTITUTE(SUBSTITUTE(SUBSTITUTE(B323,"~","{t}"),"*","{s}"),"?","{q}"),"&lt;","{lt}"),"&gt;","{gt}"),"=","{eq}"))</f>
        <v/>
      </c>
    </row>
    <row r="324" spans="1:13" x14ac:dyDescent="0.25">
      <c r="A324" s="5"/>
      <c r="B324" s="5"/>
      <c r="C324" s="8"/>
      <c r="D324" s="8"/>
      <c r="E324" s="12"/>
      <c r="F324" s="12"/>
      <c r="G324" s="13" t="str">
        <f>IF(OR(H324="Current",H324="1–30 days",H324="31–60 days",H324="61–90 days",H324="91+ days"),IF(D324&gt;=Setup!$B$4,0,DATEDIF(D324,Setup!$B$4,"D")),"")</f>
        <v/>
      </c>
      <c r="H324" s="14" t="str">
        <f>IF(AND(A324="",B324="",C324="",D324="",E324="",F324=""),"",IF(OR(A324="",B324="",C324="",D324="",E324="",F324=""),"Incomplete",IF(COUNTIF($L$5:$L$1004,L324)&gt;1,"Check invoice #",IF(OR(COUNT(E324)=0,COUNT(F324)=0),"Check amounts",IF(OR(E324&lt;0,F324&lt;0,F324&gt;E324),"Check amounts",IF(OR(COUNT(C324)=0,COUNT(D324)=0),"Check dates",IF(D324&lt;C324,"Check dates",IF(ROUND(F324,2)=0,"Paid / zero balance",IF(Setup!$B$4="","Set aging date",IF(D324&gt;=Setup!$B$4,"Current",IF(DATEDIF(D324,Setup!$B$4,"D")&lt;=30,"1–30 days",IF(DATEDIF(D324,Setup!$B$4,"D")&lt;=60,"31–60 days",IF(DATEDIF(D324,Setup!$B$4,"D")&lt;=90,"61–90 days","91+ days")))))))))))))</f>
        <v/>
      </c>
      <c r="I324" s="5"/>
      <c r="J324" s="15">
        <f>IF(OR(H324="Current",H324="1–30 days",H324="31–60 days",H324="61–90 days",H324="91+ days"),F324,0)</f>
        <v>0</v>
      </c>
      <c r="K324">
        <f>IF(J324&gt;0,IF(COUNTIFS($M$5:$M324,M324,$J$5:$J324,"&gt;0")=1,1,0),0)</f>
        <v>0</v>
      </c>
      <c r="L324" t="str">
        <f>IF(A324="","","k"&amp;SUBSTITUTE(SUBSTITUTE(SUBSTITUTE(SUBSTITUTE(SUBSTITUTE(SUBSTITUTE(A324,"~","{t}"),"*","{s}"),"?","{q}"),"&lt;","{lt}"),"&gt;","{gt}"),"=","{eq}"))</f>
        <v/>
      </c>
      <c r="M324" t="str">
        <f>IF(B324="","","k"&amp;SUBSTITUTE(SUBSTITUTE(SUBSTITUTE(SUBSTITUTE(SUBSTITUTE(SUBSTITUTE(B324,"~","{t}"),"*","{s}"),"?","{q}"),"&lt;","{lt}"),"&gt;","{gt}"),"=","{eq}"))</f>
        <v/>
      </c>
    </row>
    <row r="325" spans="1:13" x14ac:dyDescent="0.25">
      <c r="A325" s="5"/>
      <c r="B325" s="5"/>
      <c r="C325" s="8"/>
      <c r="D325" s="8"/>
      <c r="E325" s="12"/>
      <c r="F325" s="12"/>
      <c r="G325" s="13" t="str">
        <f>IF(OR(H325="Current",H325="1–30 days",H325="31–60 days",H325="61–90 days",H325="91+ days"),IF(D325&gt;=Setup!$B$4,0,DATEDIF(D325,Setup!$B$4,"D")),"")</f>
        <v/>
      </c>
      <c r="H325" s="14" t="str">
        <f>IF(AND(A325="",B325="",C325="",D325="",E325="",F325=""),"",IF(OR(A325="",B325="",C325="",D325="",E325="",F325=""),"Incomplete",IF(COUNTIF($L$5:$L$1004,L325)&gt;1,"Check invoice #",IF(OR(COUNT(E325)=0,COUNT(F325)=0),"Check amounts",IF(OR(E325&lt;0,F325&lt;0,F325&gt;E325),"Check amounts",IF(OR(COUNT(C325)=0,COUNT(D325)=0),"Check dates",IF(D325&lt;C325,"Check dates",IF(ROUND(F325,2)=0,"Paid / zero balance",IF(Setup!$B$4="","Set aging date",IF(D325&gt;=Setup!$B$4,"Current",IF(DATEDIF(D325,Setup!$B$4,"D")&lt;=30,"1–30 days",IF(DATEDIF(D325,Setup!$B$4,"D")&lt;=60,"31–60 days",IF(DATEDIF(D325,Setup!$B$4,"D")&lt;=90,"61–90 days","91+ days")))))))))))))</f>
        <v/>
      </c>
      <c r="I325" s="5"/>
      <c r="J325" s="15">
        <f>IF(OR(H325="Current",H325="1–30 days",H325="31–60 days",H325="61–90 days",H325="91+ days"),F325,0)</f>
        <v>0</v>
      </c>
      <c r="K325">
        <f>IF(J325&gt;0,IF(COUNTIFS($M$5:$M325,M325,$J$5:$J325,"&gt;0")=1,1,0),0)</f>
        <v>0</v>
      </c>
      <c r="L325" t="str">
        <f>IF(A325="","","k"&amp;SUBSTITUTE(SUBSTITUTE(SUBSTITUTE(SUBSTITUTE(SUBSTITUTE(SUBSTITUTE(A325,"~","{t}"),"*","{s}"),"?","{q}"),"&lt;","{lt}"),"&gt;","{gt}"),"=","{eq}"))</f>
        <v/>
      </c>
      <c r="M325" t="str">
        <f>IF(B325="","","k"&amp;SUBSTITUTE(SUBSTITUTE(SUBSTITUTE(SUBSTITUTE(SUBSTITUTE(SUBSTITUTE(B325,"~","{t}"),"*","{s}"),"?","{q}"),"&lt;","{lt}"),"&gt;","{gt}"),"=","{eq}"))</f>
        <v/>
      </c>
    </row>
    <row r="326" spans="1:13" x14ac:dyDescent="0.25">
      <c r="A326" s="5"/>
      <c r="B326" s="5"/>
      <c r="C326" s="8"/>
      <c r="D326" s="8"/>
      <c r="E326" s="12"/>
      <c r="F326" s="12"/>
      <c r="G326" s="13" t="str">
        <f>IF(OR(H326="Current",H326="1–30 days",H326="31–60 days",H326="61–90 days",H326="91+ days"),IF(D326&gt;=Setup!$B$4,0,DATEDIF(D326,Setup!$B$4,"D")),"")</f>
        <v/>
      </c>
      <c r="H326" s="14" t="str">
        <f>IF(AND(A326="",B326="",C326="",D326="",E326="",F326=""),"",IF(OR(A326="",B326="",C326="",D326="",E326="",F326=""),"Incomplete",IF(COUNTIF($L$5:$L$1004,L326)&gt;1,"Check invoice #",IF(OR(COUNT(E326)=0,COUNT(F326)=0),"Check amounts",IF(OR(E326&lt;0,F326&lt;0,F326&gt;E326),"Check amounts",IF(OR(COUNT(C326)=0,COUNT(D326)=0),"Check dates",IF(D326&lt;C326,"Check dates",IF(ROUND(F326,2)=0,"Paid / zero balance",IF(Setup!$B$4="","Set aging date",IF(D326&gt;=Setup!$B$4,"Current",IF(DATEDIF(D326,Setup!$B$4,"D")&lt;=30,"1–30 days",IF(DATEDIF(D326,Setup!$B$4,"D")&lt;=60,"31–60 days",IF(DATEDIF(D326,Setup!$B$4,"D")&lt;=90,"61–90 days","91+ days")))))))))))))</f>
        <v/>
      </c>
      <c r="I326" s="5"/>
      <c r="J326" s="15">
        <f>IF(OR(H326="Current",H326="1–30 days",H326="31–60 days",H326="61–90 days",H326="91+ days"),F326,0)</f>
        <v>0</v>
      </c>
      <c r="K326">
        <f>IF(J326&gt;0,IF(COUNTIFS($M$5:$M326,M326,$J$5:$J326,"&gt;0")=1,1,0),0)</f>
        <v>0</v>
      </c>
      <c r="L326" t="str">
        <f>IF(A326="","","k"&amp;SUBSTITUTE(SUBSTITUTE(SUBSTITUTE(SUBSTITUTE(SUBSTITUTE(SUBSTITUTE(A326,"~","{t}"),"*","{s}"),"?","{q}"),"&lt;","{lt}"),"&gt;","{gt}"),"=","{eq}"))</f>
        <v/>
      </c>
      <c r="M326" t="str">
        <f>IF(B326="","","k"&amp;SUBSTITUTE(SUBSTITUTE(SUBSTITUTE(SUBSTITUTE(SUBSTITUTE(SUBSTITUTE(B326,"~","{t}"),"*","{s}"),"?","{q}"),"&lt;","{lt}"),"&gt;","{gt}"),"=","{eq}"))</f>
        <v/>
      </c>
    </row>
    <row r="327" spans="1:13" x14ac:dyDescent="0.25">
      <c r="A327" s="5"/>
      <c r="B327" s="5"/>
      <c r="C327" s="8"/>
      <c r="D327" s="8"/>
      <c r="E327" s="12"/>
      <c r="F327" s="12"/>
      <c r="G327" s="13" t="str">
        <f>IF(OR(H327="Current",H327="1–30 days",H327="31–60 days",H327="61–90 days",H327="91+ days"),IF(D327&gt;=Setup!$B$4,0,DATEDIF(D327,Setup!$B$4,"D")),"")</f>
        <v/>
      </c>
      <c r="H327" s="14" t="str">
        <f>IF(AND(A327="",B327="",C327="",D327="",E327="",F327=""),"",IF(OR(A327="",B327="",C327="",D327="",E327="",F327=""),"Incomplete",IF(COUNTIF($L$5:$L$1004,L327)&gt;1,"Check invoice #",IF(OR(COUNT(E327)=0,COUNT(F327)=0),"Check amounts",IF(OR(E327&lt;0,F327&lt;0,F327&gt;E327),"Check amounts",IF(OR(COUNT(C327)=0,COUNT(D327)=0),"Check dates",IF(D327&lt;C327,"Check dates",IF(ROUND(F327,2)=0,"Paid / zero balance",IF(Setup!$B$4="","Set aging date",IF(D327&gt;=Setup!$B$4,"Current",IF(DATEDIF(D327,Setup!$B$4,"D")&lt;=30,"1–30 days",IF(DATEDIF(D327,Setup!$B$4,"D")&lt;=60,"31–60 days",IF(DATEDIF(D327,Setup!$B$4,"D")&lt;=90,"61–90 days","91+ days")))))))))))))</f>
        <v/>
      </c>
      <c r="I327" s="5"/>
      <c r="J327" s="15">
        <f>IF(OR(H327="Current",H327="1–30 days",H327="31–60 days",H327="61–90 days",H327="91+ days"),F327,0)</f>
        <v>0</v>
      </c>
      <c r="K327">
        <f>IF(J327&gt;0,IF(COUNTIFS($M$5:$M327,M327,$J$5:$J327,"&gt;0")=1,1,0),0)</f>
        <v>0</v>
      </c>
      <c r="L327" t="str">
        <f>IF(A327="","","k"&amp;SUBSTITUTE(SUBSTITUTE(SUBSTITUTE(SUBSTITUTE(SUBSTITUTE(SUBSTITUTE(A327,"~","{t}"),"*","{s}"),"?","{q}"),"&lt;","{lt}"),"&gt;","{gt}"),"=","{eq}"))</f>
        <v/>
      </c>
      <c r="M327" t="str">
        <f>IF(B327="","","k"&amp;SUBSTITUTE(SUBSTITUTE(SUBSTITUTE(SUBSTITUTE(SUBSTITUTE(SUBSTITUTE(B327,"~","{t}"),"*","{s}"),"?","{q}"),"&lt;","{lt}"),"&gt;","{gt}"),"=","{eq}"))</f>
        <v/>
      </c>
    </row>
    <row r="328" spans="1:13" x14ac:dyDescent="0.25">
      <c r="A328" s="5"/>
      <c r="B328" s="5"/>
      <c r="C328" s="8"/>
      <c r="D328" s="8"/>
      <c r="E328" s="12"/>
      <c r="F328" s="12"/>
      <c r="G328" s="13" t="str">
        <f>IF(OR(H328="Current",H328="1–30 days",H328="31–60 days",H328="61–90 days",H328="91+ days"),IF(D328&gt;=Setup!$B$4,0,DATEDIF(D328,Setup!$B$4,"D")),"")</f>
        <v/>
      </c>
      <c r="H328" s="14" t="str">
        <f>IF(AND(A328="",B328="",C328="",D328="",E328="",F328=""),"",IF(OR(A328="",B328="",C328="",D328="",E328="",F328=""),"Incomplete",IF(COUNTIF($L$5:$L$1004,L328)&gt;1,"Check invoice #",IF(OR(COUNT(E328)=0,COUNT(F328)=0),"Check amounts",IF(OR(E328&lt;0,F328&lt;0,F328&gt;E328),"Check amounts",IF(OR(COUNT(C328)=0,COUNT(D328)=0),"Check dates",IF(D328&lt;C328,"Check dates",IF(ROUND(F328,2)=0,"Paid / zero balance",IF(Setup!$B$4="","Set aging date",IF(D328&gt;=Setup!$B$4,"Current",IF(DATEDIF(D328,Setup!$B$4,"D")&lt;=30,"1–30 days",IF(DATEDIF(D328,Setup!$B$4,"D")&lt;=60,"31–60 days",IF(DATEDIF(D328,Setup!$B$4,"D")&lt;=90,"61–90 days","91+ days")))))))))))))</f>
        <v/>
      </c>
      <c r="I328" s="5"/>
      <c r="J328" s="15">
        <f>IF(OR(H328="Current",H328="1–30 days",H328="31–60 days",H328="61–90 days",H328="91+ days"),F328,0)</f>
        <v>0</v>
      </c>
      <c r="K328">
        <f>IF(J328&gt;0,IF(COUNTIFS($M$5:$M328,M328,$J$5:$J328,"&gt;0")=1,1,0),0)</f>
        <v>0</v>
      </c>
      <c r="L328" t="str">
        <f>IF(A328="","","k"&amp;SUBSTITUTE(SUBSTITUTE(SUBSTITUTE(SUBSTITUTE(SUBSTITUTE(SUBSTITUTE(A328,"~","{t}"),"*","{s}"),"?","{q}"),"&lt;","{lt}"),"&gt;","{gt}"),"=","{eq}"))</f>
        <v/>
      </c>
      <c r="M328" t="str">
        <f>IF(B328="","","k"&amp;SUBSTITUTE(SUBSTITUTE(SUBSTITUTE(SUBSTITUTE(SUBSTITUTE(SUBSTITUTE(B328,"~","{t}"),"*","{s}"),"?","{q}"),"&lt;","{lt}"),"&gt;","{gt}"),"=","{eq}"))</f>
        <v/>
      </c>
    </row>
    <row r="329" spans="1:13" x14ac:dyDescent="0.25">
      <c r="A329" s="5"/>
      <c r="B329" s="5"/>
      <c r="C329" s="8"/>
      <c r="D329" s="8"/>
      <c r="E329" s="12"/>
      <c r="F329" s="12"/>
      <c r="G329" s="13" t="str">
        <f>IF(OR(H329="Current",H329="1–30 days",H329="31–60 days",H329="61–90 days",H329="91+ days"),IF(D329&gt;=Setup!$B$4,0,DATEDIF(D329,Setup!$B$4,"D")),"")</f>
        <v/>
      </c>
      <c r="H329" s="14" t="str">
        <f>IF(AND(A329="",B329="",C329="",D329="",E329="",F329=""),"",IF(OR(A329="",B329="",C329="",D329="",E329="",F329=""),"Incomplete",IF(COUNTIF($L$5:$L$1004,L329)&gt;1,"Check invoice #",IF(OR(COUNT(E329)=0,COUNT(F329)=0),"Check amounts",IF(OR(E329&lt;0,F329&lt;0,F329&gt;E329),"Check amounts",IF(OR(COUNT(C329)=0,COUNT(D329)=0),"Check dates",IF(D329&lt;C329,"Check dates",IF(ROUND(F329,2)=0,"Paid / zero balance",IF(Setup!$B$4="","Set aging date",IF(D329&gt;=Setup!$B$4,"Current",IF(DATEDIF(D329,Setup!$B$4,"D")&lt;=30,"1–30 days",IF(DATEDIF(D329,Setup!$B$4,"D")&lt;=60,"31–60 days",IF(DATEDIF(D329,Setup!$B$4,"D")&lt;=90,"61–90 days","91+ days")))))))))))))</f>
        <v/>
      </c>
      <c r="I329" s="5"/>
      <c r="J329" s="15">
        <f>IF(OR(H329="Current",H329="1–30 days",H329="31–60 days",H329="61–90 days",H329="91+ days"),F329,0)</f>
        <v>0</v>
      </c>
      <c r="K329">
        <f>IF(J329&gt;0,IF(COUNTIFS($M$5:$M329,M329,$J$5:$J329,"&gt;0")=1,1,0),0)</f>
        <v>0</v>
      </c>
      <c r="L329" t="str">
        <f>IF(A329="","","k"&amp;SUBSTITUTE(SUBSTITUTE(SUBSTITUTE(SUBSTITUTE(SUBSTITUTE(SUBSTITUTE(A329,"~","{t}"),"*","{s}"),"?","{q}"),"&lt;","{lt}"),"&gt;","{gt}"),"=","{eq}"))</f>
        <v/>
      </c>
      <c r="M329" t="str">
        <f>IF(B329="","","k"&amp;SUBSTITUTE(SUBSTITUTE(SUBSTITUTE(SUBSTITUTE(SUBSTITUTE(SUBSTITUTE(B329,"~","{t}"),"*","{s}"),"?","{q}"),"&lt;","{lt}"),"&gt;","{gt}"),"=","{eq}"))</f>
        <v/>
      </c>
    </row>
    <row r="330" spans="1:13" x14ac:dyDescent="0.25">
      <c r="A330" s="5"/>
      <c r="B330" s="5"/>
      <c r="C330" s="8"/>
      <c r="D330" s="8"/>
      <c r="E330" s="12"/>
      <c r="F330" s="12"/>
      <c r="G330" s="13" t="str">
        <f>IF(OR(H330="Current",H330="1–30 days",H330="31–60 days",H330="61–90 days",H330="91+ days"),IF(D330&gt;=Setup!$B$4,0,DATEDIF(D330,Setup!$B$4,"D")),"")</f>
        <v/>
      </c>
      <c r="H330" s="14" t="str">
        <f>IF(AND(A330="",B330="",C330="",D330="",E330="",F330=""),"",IF(OR(A330="",B330="",C330="",D330="",E330="",F330=""),"Incomplete",IF(COUNTIF($L$5:$L$1004,L330)&gt;1,"Check invoice #",IF(OR(COUNT(E330)=0,COUNT(F330)=0),"Check amounts",IF(OR(E330&lt;0,F330&lt;0,F330&gt;E330),"Check amounts",IF(OR(COUNT(C330)=0,COUNT(D330)=0),"Check dates",IF(D330&lt;C330,"Check dates",IF(ROUND(F330,2)=0,"Paid / zero balance",IF(Setup!$B$4="","Set aging date",IF(D330&gt;=Setup!$B$4,"Current",IF(DATEDIF(D330,Setup!$B$4,"D")&lt;=30,"1–30 days",IF(DATEDIF(D330,Setup!$B$4,"D")&lt;=60,"31–60 days",IF(DATEDIF(D330,Setup!$B$4,"D")&lt;=90,"61–90 days","91+ days")))))))))))))</f>
        <v/>
      </c>
      <c r="I330" s="5"/>
      <c r="J330" s="15">
        <f>IF(OR(H330="Current",H330="1–30 days",H330="31–60 days",H330="61–90 days",H330="91+ days"),F330,0)</f>
        <v>0</v>
      </c>
      <c r="K330">
        <f>IF(J330&gt;0,IF(COUNTIFS($M$5:$M330,M330,$J$5:$J330,"&gt;0")=1,1,0),0)</f>
        <v>0</v>
      </c>
      <c r="L330" t="str">
        <f>IF(A330="","","k"&amp;SUBSTITUTE(SUBSTITUTE(SUBSTITUTE(SUBSTITUTE(SUBSTITUTE(SUBSTITUTE(A330,"~","{t}"),"*","{s}"),"?","{q}"),"&lt;","{lt}"),"&gt;","{gt}"),"=","{eq}"))</f>
        <v/>
      </c>
      <c r="M330" t="str">
        <f>IF(B330="","","k"&amp;SUBSTITUTE(SUBSTITUTE(SUBSTITUTE(SUBSTITUTE(SUBSTITUTE(SUBSTITUTE(B330,"~","{t}"),"*","{s}"),"?","{q}"),"&lt;","{lt}"),"&gt;","{gt}"),"=","{eq}"))</f>
        <v/>
      </c>
    </row>
    <row r="331" spans="1:13" x14ac:dyDescent="0.25">
      <c r="A331" s="5"/>
      <c r="B331" s="5"/>
      <c r="C331" s="8"/>
      <c r="D331" s="8"/>
      <c r="E331" s="12"/>
      <c r="F331" s="12"/>
      <c r="G331" s="13" t="str">
        <f>IF(OR(H331="Current",H331="1–30 days",H331="31–60 days",H331="61–90 days",H331="91+ days"),IF(D331&gt;=Setup!$B$4,0,DATEDIF(D331,Setup!$B$4,"D")),"")</f>
        <v/>
      </c>
      <c r="H331" s="14" t="str">
        <f>IF(AND(A331="",B331="",C331="",D331="",E331="",F331=""),"",IF(OR(A331="",B331="",C331="",D331="",E331="",F331=""),"Incomplete",IF(COUNTIF($L$5:$L$1004,L331)&gt;1,"Check invoice #",IF(OR(COUNT(E331)=0,COUNT(F331)=0),"Check amounts",IF(OR(E331&lt;0,F331&lt;0,F331&gt;E331),"Check amounts",IF(OR(COUNT(C331)=0,COUNT(D331)=0),"Check dates",IF(D331&lt;C331,"Check dates",IF(ROUND(F331,2)=0,"Paid / zero balance",IF(Setup!$B$4="","Set aging date",IF(D331&gt;=Setup!$B$4,"Current",IF(DATEDIF(D331,Setup!$B$4,"D")&lt;=30,"1–30 days",IF(DATEDIF(D331,Setup!$B$4,"D")&lt;=60,"31–60 days",IF(DATEDIF(D331,Setup!$B$4,"D")&lt;=90,"61–90 days","91+ days")))))))))))))</f>
        <v/>
      </c>
      <c r="I331" s="5"/>
      <c r="J331" s="15">
        <f>IF(OR(H331="Current",H331="1–30 days",H331="31–60 days",H331="61–90 days",H331="91+ days"),F331,0)</f>
        <v>0</v>
      </c>
      <c r="K331">
        <f>IF(J331&gt;0,IF(COUNTIFS($M$5:$M331,M331,$J$5:$J331,"&gt;0")=1,1,0),0)</f>
        <v>0</v>
      </c>
      <c r="L331" t="str">
        <f>IF(A331="","","k"&amp;SUBSTITUTE(SUBSTITUTE(SUBSTITUTE(SUBSTITUTE(SUBSTITUTE(SUBSTITUTE(A331,"~","{t}"),"*","{s}"),"?","{q}"),"&lt;","{lt}"),"&gt;","{gt}"),"=","{eq}"))</f>
        <v/>
      </c>
      <c r="M331" t="str">
        <f>IF(B331="","","k"&amp;SUBSTITUTE(SUBSTITUTE(SUBSTITUTE(SUBSTITUTE(SUBSTITUTE(SUBSTITUTE(B331,"~","{t}"),"*","{s}"),"?","{q}"),"&lt;","{lt}"),"&gt;","{gt}"),"=","{eq}"))</f>
        <v/>
      </c>
    </row>
    <row r="332" spans="1:13" x14ac:dyDescent="0.25">
      <c r="A332" s="5"/>
      <c r="B332" s="5"/>
      <c r="C332" s="8"/>
      <c r="D332" s="8"/>
      <c r="E332" s="12"/>
      <c r="F332" s="12"/>
      <c r="G332" s="13" t="str">
        <f>IF(OR(H332="Current",H332="1–30 days",H332="31–60 days",H332="61–90 days",H332="91+ days"),IF(D332&gt;=Setup!$B$4,0,DATEDIF(D332,Setup!$B$4,"D")),"")</f>
        <v/>
      </c>
      <c r="H332" s="14" t="str">
        <f>IF(AND(A332="",B332="",C332="",D332="",E332="",F332=""),"",IF(OR(A332="",B332="",C332="",D332="",E332="",F332=""),"Incomplete",IF(COUNTIF($L$5:$L$1004,L332)&gt;1,"Check invoice #",IF(OR(COUNT(E332)=0,COUNT(F332)=0),"Check amounts",IF(OR(E332&lt;0,F332&lt;0,F332&gt;E332),"Check amounts",IF(OR(COUNT(C332)=0,COUNT(D332)=0),"Check dates",IF(D332&lt;C332,"Check dates",IF(ROUND(F332,2)=0,"Paid / zero balance",IF(Setup!$B$4="","Set aging date",IF(D332&gt;=Setup!$B$4,"Current",IF(DATEDIF(D332,Setup!$B$4,"D")&lt;=30,"1–30 days",IF(DATEDIF(D332,Setup!$B$4,"D")&lt;=60,"31–60 days",IF(DATEDIF(D332,Setup!$B$4,"D")&lt;=90,"61–90 days","91+ days")))))))))))))</f>
        <v/>
      </c>
      <c r="I332" s="5"/>
      <c r="J332" s="15">
        <f>IF(OR(H332="Current",H332="1–30 days",H332="31–60 days",H332="61–90 days",H332="91+ days"),F332,0)</f>
        <v>0</v>
      </c>
      <c r="K332">
        <f>IF(J332&gt;0,IF(COUNTIFS($M$5:$M332,M332,$J$5:$J332,"&gt;0")=1,1,0),0)</f>
        <v>0</v>
      </c>
      <c r="L332" t="str">
        <f>IF(A332="","","k"&amp;SUBSTITUTE(SUBSTITUTE(SUBSTITUTE(SUBSTITUTE(SUBSTITUTE(SUBSTITUTE(A332,"~","{t}"),"*","{s}"),"?","{q}"),"&lt;","{lt}"),"&gt;","{gt}"),"=","{eq}"))</f>
        <v/>
      </c>
      <c r="M332" t="str">
        <f>IF(B332="","","k"&amp;SUBSTITUTE(SUBSTITUTE(SUBSTITUTE(SUBSTITUTE(SUBSTITUTE(SUBSTITUTE(B332,"~","{t}"),"*","{s}"),"?","{q}"),"&lt;","{lt}"),"&gt;","{gt}"),"=","{eq}"))</f>
        <v/>
      </c>
    </row>
    <row r="333" spans="1:13" x14ac:dyDescent="0.25">
      <c r="A333" s="5"/>
      <c r="B333" s="5"/>
      <c r="C333" s="8"/>
      <c r="D333" s="8"/>
      <c r="E333" s="12"/>
      <c r="F333" s="12"/>
      <c r="G333" s="13" t="str">
        <f>IF(OR(H333="Current",H333="1–30 days",H333="31–60 days",H333="61–90 days",H333="91+ days"),IF(D333&gt;=Setup!$B$4,0,DATEDIF(D333,Setup!$B$4,"D")),"")</f>
        <v/>
      </c>
      <c r="H333" s="14" t="str">
        <f>IF(AND(A333="",B333="",C333="",D333="",E333="",F333=""),"",IF(OR(A333="",B333="",C333="",D333="",E333="",F333=""),"Incomplete",IF(COUNTIF($L$5:$L$1004,L333)&gt;1,"Check invoice #",IF(OR(COUNT(E333)=0,COUNT(F333)=0),"Check amounts",IF(OR(E333&lt;0,F333&lt;0,F333&gt;E333),"Check amounts",IF(OR(COUNT(C333)=0,COUNT(D333)=0),"Check dates",IF(D333&lt;C333,"Check dates",IF(ROUND(F333,2)=0,"Paid / zero balance",IF(Setup!$B$4="","Set aging date",IF(D333&gt;=Setup!$B$4,"Current",IF(DATEDIF(D333,Setup!$B$4,"D")&lt;=30,"1–30 days",IF(DATEDIF(D333,Setup!$B$4,"D")&lt;=60,"31–60 days",IF(DATEDIF(D333,Setup!$B$4,"D")&lt;=90,"61–90 days","91+ days")))))))))))))</f>
        <v/>
      </c>
      <c r="I333" s="5"/>
      <c r="J333" s="15">
        <f>IF(OR(H333="Current",H333="1–30 days",H333="31–60 days",H333="61–90 days",H333="91+ days"),F333,0)</f>
        <v>0</v>
      </c>
      <c r="K333">
        <f>IF(J333&gt;0,IF(COUNTIFS($M$5:$M333,M333,$J$5:$J333,"&gt;0")=1,1,0),0)</f>
        <v>0</v>
      </c>
      <c r="L333" t="str">
        <f>IF(A333="","","k"&amp;SUBSTITUTE(SUBSTITUTE(SUBSTITUTE(SUBSTITUTE(SUBSTITUTE(SUBSTITUTE(A333,"~","{t}"),"*","{s}"),"?","{q}"),"&lt;","{lt}"),"&gt;","{gt}"),"=","{eq}"))</f>
        <v/>
      </c>
      <c r="M333" t="str">
        <f>IF(B333="","","k"&amp;SUBSTITUTE(SUBSTITUTE(SUBSTITUTE(SUBSTITUTE(SUBSTITUTE(SUBSTITUTE(B333,"~","{t}"),"*","{s}"),"?","{q}"),"&lt;","{lt}"),"&gt;","{gt}"),"=","{eq}"))</f>
        <v/>
      </c>
    </row>
    <row r="334" spans="1:13" x14ac:dyDescent="0.25">
      <c r="A334" s="5"/>
      <c r="B334" s="5"/>
      <c r="C334" s="8"/>
      <c r="D334" s="8"/>
      <c r="E334" s="12"/>
      <c r="F334" s="12"/>
      <c r="G334" s="13" t="str">
        <f>IF(OR(H334="Current",H334="1–30 days",H334="31–60 days",H334="61–90 days",H334="91+ days"),IF(D334&gt;=Setup!$B$4,0,DATEDIF(D334,Setup!$B$4,"D")),"")</f>
        <v/>
      </c>
      <c r="H334" s="14" t="str">
        <f>IF(AND(A334="",B334="",C334="",D334="",E334="",F334=""),"",IF(OR(A334="",B334="",C334="",D334="",E334="",F334=""),"Incomplete",IF(COUNTIF($L$5:$L$1004,L334)&gt;1,"Check invoice #",IF(OR(COUNT(E334)=0,COUNT(F334)=0),"Check amounts",IF(OR(E334&lt;0,F334&lt;0,F334&gt;E334),"Check amounts",IF(OR(COUNT(C334)=0,COUNT(D334)=0),"Check dates",IF(D334&lt;C334,"Check dates",IF(ROUND(F334,2)=0,"Paid / zero balance",IF(Setup!$B$4="","Set aging date",IF(D334&gt;=Setup!$B$4,"Current",IF(DATEDIF(D334,Setup!$B$4,"D")&lt;=30,"1–30 days",IF(DATEDIF(D334,Setup!$B$4,"D")&lt;=60,"31–60 days",IF(DATEDIF(D334,Setup!$B$4,"D")&lt;=90,"61–90 days","91+ days")))))))))))))</f>
        <v/>
      </c>
      <c r="I334" s="5"/>
      <c r="J334" s="15">
        <f>IF(OR(H334="Current",H334="1–30 days",H334="31–60 days",H334="61–90 days",H334="91+ days"),F334,0)</f>
        <v>0</v>
      </c>
      <c r="K334">
        <f>IF(J334&gt;0,IF(COUNTIFS($M$5:$M334,M334,$J$5:$J334,"&gt;0")=1,1,0),0)</f>
        <v>0</v>
      </c>
      <c r="L334" t="str">
        <f>IF(A334="","","k"&amp;SUBSTITUTE(SUBSTITUTE(SUBSTITUTE(SUBSTITUTE(SUBSTITUTE(SUBSTITUTE(A334,"~","{t}"),"*","{s}"),"?","{q}"),"&lt;","{lt}"),"&gt;","{gt}"),"=","{eq}"))</f>
        <v/>
      </c>
      <c r="M334" t="str">
        <f>IF(B334="","","k"&amp;SUBSTITUTE(SUBSTITUTE(SUBSTITUTE(SUBSTITUTE(SUBSTITUTE(SUBSTITUTE(B334,"~","{t}"),"*","{s}"),"?","{q}"),"&lt;","{lt}"),"&gt;","{gt}"),"=","{eq}"))</f>
        <v/>
      </c>
    </row>
    <row r="335" spans="1:13" x14ac:dyDescent="0.25">
      <c r="A335" s="5"/>
      <c r="B335" s="5"/>
      <c r="C335" s="8"/>
      <c r="D335" s="8"/>
      <c r="E335" s="12"/>
      <c r="F335" s="12"/>
      <c r="G335" s="13" t="str">
        <f>IF(OR(H335="Current",H335="1–30 days",H335="31–60 days",H335="61–90 days",H335="91+ days"),IF(D335&gt;=Setup!$B$4,0,DATEDIF(D335,Setup!$B$4,"D")),"")</f>
        <v/>
      </c>
      <c r="H335" s="14" t="str">
        <f>IF(AND(A335="",B335="",C335="",D335="",E335="",F335=""),"",IF(OR(A335="",B335="",C335="",D335="",E335="",F335=""),"Incomplete",IF(COUNTIF($L$5:$L$1004,L335)&gt;1,"Check invoice #",IF(OR(COUNT(E335)=0,COUNT(F335)=0),"Check amounts",IF(OR(E335&lt;0,F335&lt;0,F335&gt;E335),"Check amounts",IF(OR(COUNT(C335)=0,COUNT(D335)=0),"Check dates",IF(D335&lt;C335,"Check dates",IF(ROUND(F335,2)=0,"Paid / zero balance",IF(Setup!$B$4="","Set aging date",IF(D335&gt;=Setup!$B$4,"Current",IF(DATEDIF(D335,Setup!$B$4,"D")&lt;=30,"1–30 days",IF(DATEDIF(D335,Setup!$B$4,"D")&lt;=60,"31–60 days",IF(DATEDIF(D335,Setup!$B$4,"D")&lt;=90,"61–90 days","91+ days")))))))))))))</f>
        <v/>
      </c>
      <c r="I335" s="5"/>
      <c r="J335" s="15">
        <f>IF(OR(H335="Current",H335="1–30 days",H335="31–60 days",H335="61–90 days",H335="91+ days"),F335,0)</f>
        <v>0</v>
      </c>
      <c r="K335">
        <f>IF(J335&gt;0,IF(COUNTIFS($M$5:$M335,M335,$J$5:$J335,"&gt;0")=1,1,0),0)</f>
        <v>0</v>
      </c>
      <c r="L335" t="str">
        <f>IF(A335="","","k"&amp;SUBSTITUTE(SUBSTITUTE(SUBSTITUTE(SUBSTITUTE(SUBSTITUTE(SUBSTITUTE(A335,"~","{t}"),"*","{s}"),"?","{q}"),"&lt;","{lt}"),"&gt;","{gt}"),"=","{eq}"))</f>
        <v/>
      </c>
      <c r="M335" t="str">
        <f>IF(B335="","","k"&amp;SUBSTITUTE(SUBSTITUTE(SUBSTITUTE(SUBSTITUTE(SUBSTITUTE(SUBSTITUTE(B335,"~","{t}"),"*","{s}"),"?","{q}"),"&lt;","{lt}"),"&gt;","{gt}"),"=","{eq}"))</f>
        <v/>
      </c>
    </row>
    <row r="336" spans="1:13" x14ac:dyDescent="0.25">
      <c r="A336" s="5"/>
      <c r="B336" s="5"/>
      <c r="C336" s="8"/>
      <c r="D336" s="8"/>
      <c r="E336" s="12"/>
      <c r="F336" s="12"/>
      <c r="G336" s="13" t="str">
        <f>IF(OR(H336="Current",H336="1–30 days",H336="31–60 days",H336="61–90 days",H336="91+ days"),IF(D336&gt;=Setup!$B$4,0,DATEDIF(D336,Setup!$B$4,"D")),"")</f>
        <v/>
      </c>
      <c r="H336" s="14" t="str">
        <f>IF(AND(A336="",B336="",C336="",D336="",E336="",F336=""),"",IF(OR(A336="",B336="",C336="",D336="",E336="",F336=""),"Incomplete",IF(COUNTIF($L$5:$L$1004,L336)&gt;1,"Check invoice #",IF(OR(COUNT(E336)=0,COUNT(F336)=0),"Check amounts",IF(OR(E336&lt;0,F336&lt;0,F336&gt;E336),"Check amounts",IF(OR(COUNT(C336)=0,COUNT(D336)=0),"Check dates",IF(D336&lt;C336,"Check dates",IF(ROUND(F336,2)=0,"Paid / zero balance",IF(Setup!$B$4="","Set aging date",IF(D336&gt;=Setup!$B$4,"Current",IF(DATEDIF(D336,Setup!$B$4,"D")&lt;=30,"1–30 days",IF(DATEDIF(D336,Setup!$B$4,"D")&lt;=60,"31–60 days",IF(DATEDIF(D336,Setup!$B$4,"D")&lt;=90,"61–90 days","91+ days")))))))))))))</f>
        <v/>
      </c>
      <c r="I336" s="5"/>
      <c r="J336" s="15">
        <f>IF(OR(H336="Current",H336="1–30 days",H336="31–60 days",H336="61–90 days",H336="91+ days"),F336,0)</f>
        <v>0</v>
      </c>
      <c r="K336">
        <f>IF(J336&gt;0,IF(COUNTIFS($M$5:$M336,M336,$J$5:$J336,"&gt;0")=1,1,0),0)</f>
        <v>0</v>
      </c>
      <c r="L336" t="str">
        <f>IF(A336="","","k"&amp;SUBSTITUTE(SUBSTITUTE(SUBSTITUTE(SUBSTITUTE(SUBSTITUTE(SUBSTITUTE(A336,"~","{t}"),"*","{s}"),"?","{q}"),"&lt;","{lt}"),"&gt;","{gt}"),"=","{eq}"))</f>
        <v/>
      </c>
      <c r="M336" t="str">
        <f>IF(B336="","","k"&amp;SUBSTITUTE(SUBSTITUTE(SUBSTITUTE(SUBSTITUTE(SUBSTITUTE(SUBSTITUTE(B336,"~","{t}"),"*","{s}"),"?","{q}"),"&lt;","{lt}"),"&gt;","{gt}"),"=","{eq}"))</f>
        <v/>
      </c>
    </row>
    <row r="337" spans="1:13" x14ac:dyDescent="0.25">
      <c r="A337" s="5"/>
      <c r="B337" s="5"/>
      <c r="C337" s="8"/>
      <c r="D337" s="8"/>
      <c r="E337" s="12"/>
      <c r="F337" s="12"/>
      <c r="G337" s="13" t="str">
        <f>IF(OR(H337="Current",H337="1–30 days",H337="31–60 days",H337="61–90 days",H337="91+ days"),IF(D337&gt;=Setup!$B$4,0,DATEDIF(D337,Setup!$B$4,"D")),"")</f>
        <v/>
      </c>
      <c r="H337" s="14" t="str">
        <f>IF(AND(A337="",B337="",C337="",D337="",E337="",F337=""),"",IF(OR(A337="",B337="",C337="",D337="",E337="",F337=""),"Incomplete",IF(COUNTIF($L$5:$L$1004,L337)&gt;1,"Check invoice #",IF(OR(COUNT(E337)=0,COUNT(F337)=0),"Check amounts",IF(OR(E337&lt;0,F337&lt;0,F337&gt;E337),"Check amounts",IF(OR(COUNT(C337)=0,COUNT(D337)=0),"Check dates",IF(D337&lt;C337,"Check dates",IF(ROUND(F337,2)=0,"Paid / zero balance",IF(Setup!$B$4="","Set aging date",IF(D337&gt;=Setup!$B$4,"Current",IF(DATEDIF(D337,Setup!$B$4,"D")&lt;=30,"1–30 days",IF(DATEDIF(D337,Setup!$B$4,"D")&lt;=60,"31–60 days",IF(DATEDIF(D337,Setup!$B$4,"D")&lt;=90,"61–90 days","91+ days")))))))))))))</f>
        <v/>
      </c>
      <c r="I337" s="5"/>
      <c r="J337" s="15">
        <f>IF(OR(H337="Current",H337="1–30 days",H337="31–60 days",H337="61–90 days",H337="91+ days"),F337,0)</f>
        <v>0</v>
      </c>
      <c r="K337">
        <f>IF(J337&gt;0,IF(COUNTIFS($M$5:$M337,M337,$J$5:$J337,"&gt;0")=1,1,0),0)</f>
        <v>0</v>
      </c>
      <c r="L337" t="str">
        <f>IF(A337="","","k"&amp;SUBSTITUTE(SUBSTITUTE(SUBSTITUTE(SUBSTITUTE(SUBSTITUTE(SUBSTITUTE(A337,"~","{t}"),"*","{s}"),"?","{q}"),"&lt;","{lt}"),"&gt;","{gt}"),"=","{eq}"))</f>
        <v/>
      </c>
      <c r="M337" t="str">
        <f>IF(B337="","","k"&amp;SUBSTITUTE(SUBSTITUTE(SUBSTITUTE(SUBSTITUTE(SUBSTITUTE(SUBSTITUTE(B337,"~","{t}"),"*","{s}"),"?","{q}"),"&lt;","{lt}"),"&gt;","{gt}"),"=","{eq}"))</f>
        <v/>
      </c>
    </row>
    <row r="338" spans="1:13" x14ac:dyDescent="0.25">
      <c r="A338" s="5"/>
      <c r="B338" s="5"/>
      <c r="C338" s="8"/>
      <c r="D338" s="8"/>
      <c r="E338" s="12"/>
      <c r="F338" s="12"/>
      <c r="G338" s="13" t="str">
        <f>IF(OR(H338="Current",H338="1–30 days",H338="31–60 days",H338="61–90 days",H338="91+ days"),IF(D338&gt;=Setup!$B$4,0,DATEDIF(D338,Setup!$B$4,"D")),"")</f>
        <v/>
      </c>
      <c r="H338" s="14" t="str">
        <f>IF(AND(A338="",B338="",C338="",D338="",E338="",F338=""),"",IF(OR(A338="",B338="",C338="",D338="",E338="",F338=""),"Incomplete",IF(COUNTIF($L$5:$L$1004,L338)&gt;1,"Check invoice #",IF(OR(COUNT(E338)=0,COUNT(F338)=0),"Check amounts",IF(OR(E338&lt;0,F338&lt;0,F338&gt;E338),"Check amounts",IF(OR(COUNT(C338)=0,COUNT(D338)=0),"Check dates",IF(D338&lt;C338,"Check dates",IF(ROUND(F338,2)=0,"Paid / zero balance",IF(Setup!$B$4="","Set aging date",IF(D338&gt;=Setup!$B$4,"Current",IF(DATEDIF(D338,Setup!$B$4,"D")&lt;=30,"1–30 days",IF(DATEDIF(D338,Setup!$B$4,"D")&lt;=60,"31–60 days",IF(DATEDIF(D338,Setup!$B$4,"D")&lt;=90,"61–90 days","91+ days")))))))))))))</f>
        <v/>
      </c>
      <c r="I338" s="5"/>
      <c r="J338" s="15">
        <f>IF(OR(H338="Current",H338="1–30 days",H338="31–60 days",H338="61–90 days",H338="91+ days"),F338,0)</f>
        <v>0</v>
      </c>
      <c r="K338">
        <f>IF(J338&gt;0,IF(COUNTIFS($M$5:$M338,M338,$J$5:$J338,"&gt;0")=1,1,0),0)</f>
        <v>0</v>
      </c>
      <c r="L338" t="str">
        <f>IF(A338="","","k"&amp;SUBSTITUTE(SUBSTITUTE(SUBSTITUTE(SUBSTITUTE(SUBSTITUTE(SUBSTITUTE(A338,"~","{t}"),"*","{s}"),"?","{q}"),"&lt;","{lt}"),"&gt;","{gt}"),"=","{eq}"))</f>
        <v/>
      </c>
      <c r="M338" t="str">
        <f>IF(B338="","","k"&amp;SUBSTITUTE(SUBSTITUTE(SUBSTITUTE(SUBSTITUTE(SUBSTITUTE(SUBSTITUTE(B338,"~","{t}"),"*","{s}"),"?","{q}"),"&lt;","{lt}"),"&gt;","{gt}"),"=","{eq}"))</f>
        <v/>
      </c>
    </row>
    <row r="339" spans="1:13" x14ac:dyDescent="0.25">
      <c r="A339" s="5"/>
      <c r="B339" s="5"/>
      <c r="C339" s="8"/>
      <c r="D339" s="8"/>
      <c r="E339" s="12"/>
      <c r="F339" s="12"/>
      <c r="G339" s="13" t="str">
        <f>IF(OR(H339="Current",H339="1–30 days",H339="31–60 days",H339="61–90 days",H339="91+ days"),IF(D339&gt;=Setup!$B$4,0,DATEDIF(D339,Setup!$B$4,"D")),"")</f>
        <v/>
      </c>
      <c r="H339" s="14" t="str">
        <f>IF(AND(A339="",B339="",C339="",D339="",E339="",F339=""),"",IF(OR(A339="",B339="",C339="",D339="",E339="",F339=""),"Incomplete",IF(COUNTIF($L$5:$L$1004,L339)&gt;1,"Check invoice #",IF(OR(COUNT(E339)=0,COUNT(F339)=0),"Check amounts",IF(OR(E339&lt;0,F339&lt;0,F339&gt;E339),"Check amounts",IF(OR(COUNT(C339)=0,COUNT(D339)=0),"Check dates",IF(D339&lt;C339,"Check dates",IF(ROUND(F339,2)=0,"Paid / zero balance",IF(Setup!$B$4="","Set aging date",IF(D339&gt;=Setup!$B$4,"Current",IF(DATEDIF(D339,Setup!$B$4,"D")&lt;=30,"1–30 days",IF(DATEDIF(D339,Setup!$B$4,"D")&lt;=60,"31–60 days",IF(DATEDIF(D339,Setup!$B$4,"D")&lt;=90,"61–90 days","91+ days")))))))))))))</f>
        <v/>
      </c>
      <c r="I339" s="5"/>
      <c r="J339" s="15">
        <f>IF(OR(H339="Current",H339="1–30 days",H339="31–60 days",H339="61–90 days",H339="91+ days"),F339,0)</f>
        <v>0</v>
      </c>
      <c r="K339">
        <f>IF(J339&gt;0,IF(COUNTIFS($M$5:$M339,M339,$J$5:$J339,"&gt;0")=1,1,0),0)</f>
        <v>0</v>
      </c>
      <c r="L339" t="str">
        <f>IF(A339="","","k"&amp;SUBSTITUTE(SUBSTITUTE(SUBSTITUTE(SUBSTITUTE(SUBSTITUTE(SUBSTITUTE(A339,"~","{t}"),"*","{s}"),"?","{q}"),"&lt;","{lt}"),"&gt;","{gt}"),"=","{eq}"))</f>
        <v/>
      </c>
      <c r="M339" t="str">
        <f>IF(B339="","","k"&amp;SUBSTITUTE(SUBSTITUTE(SUBSTITUTE(SUBSTITUTE(SUBSTITUTE(SUBSTITUTE(B339,"~","{t}"),"*","{s}"),"?","{q}"),"&lt;","{lt}"),"&gt;","{gt}"),"=","{eq}"))</f>
        <v/>
      </c>
    </row>
    <row r="340" spans="1:13" x14ac:dyDescent="0.25">
      <c r="A340" s="5"/>
      <c r="B340" s="5"/>
      <c r="C340" s="8"/>
      <c r="D340" s="8"/>
      <c r="E340" s="12"/>
      <c r="F340" s="12"/>
      <c r="G340" s="13" t="str">
        <f>IF(OR(H340="Current",H340="1–30 days",H340="31–60 days",H340="61–90 days",H340="91+ days"),IF(D340&gt;=Setup!$B$4,0,DATEDIF(D340,Setup!$B$4,"D")),"")</f>
        <v/>
      </c>
      <c r="H340" s="14" t="str">
        <f>IF(AND(A340="",B340="",C340="",D340="",E340="",F340=""),"",IF(OR(A340="",B340="",C340="",D340="",E340="",F340=""),"Incomplete",IF(COUNTIF($L$5:$L$1004,L340)&gt;1,"Check invoice #",IF(OR(COUNT(E340)=0,COUNT(F340)=0),"Check amounts",IF(OR(E340&lt;0,F340&lt;0,F340&gt;E340),"Check amounts",IF(OR(COUNT(C340)=0,COUNT(D340)=0),"Check dates",IF(D340&lt;C340,"Check dates",IF(ROUND(F340,2)=0,"Paid / zero balance",IF(Setup!$B$4="","Set aging date",IF(D340&gt;=Setup!$B$4,"Current",IF(DATEDIF(D340,Setup!$B$4,"D")&lt;=30,"1–30 days",IF(DATEDIF(D340,Setup!$B$4,"D")&lt;=60,"31–60 days",IF(DATEDIF(D340,Setup!$B$4,"D")&lt;=90,"61–90 days","91+ days")))))))))))))</f>
        <v/>
      </c>
      <c r="I340" s="5"/>
      <c r="J340" s="15">
        <f>IF(OR(H340="Current",H340="1–30 days",H340="31–60 days",H340="61–90 days",H340="91+ days"),F340,0)</f>
        <v>0</v>
      </c>
      <c r="K340">
        <f>IF(J340&gt;0,IF(COUNTIFS($M$5:$M340,M340,$J$5:$J340,"&gt;0")=1,1,0),0)</f>
        <v>0</v>
      </c>
      <c r="L340" t="str">
        <f>IF(A340="","","k"&amp;SUBSTITUTE(SUBSTITUTE(SUBSTITUTE(SUBSTITUTE(SUBSTITUTE(SUBSTITUTE(A340,"~","{t}"),"*","{s}"),"?","{q}"),"&lt;","{lt}"),"&gt;","{gt}"),"=","{eq}"))</f>
        <v/>
      </c>
      <c r="M340" t="str">
        <f>IF(B340="","","k"&amp;SUBSTITUTE(SUBSTITUTE(SUBSTITUTE(SUBSTITUTE(SUBSTITUTE(SUBSTITUTE(B340,"~","{t}"),"*","{s}"),"?","{q}"),"&lt;","{lt}"),"&gt;","{gt}"),"=","{eq}"))</f>
        <v/>
      </c>
    </row>
    <row r="341" spans="1:13" x14ac:dyDescent="0.25">
      <c r="A341" s="5"/>
      <c r="B341" s="5"/>
      <c r="C341" s="8"/>
      <c r="D341" s="8"/>
      <c r="E341" s="12"/>
      <c r="F341" s="12"/>
      <c r="G341" s="13" t="str">
        <f>IF(OR(H341="Current",H341="1–30 days",H341="31–60 days",H341="61–90 days",H341="91+ days"),IF(D341&gt;=Setup!$B$4,0,DATEDIF(D341,Setup!$B$4,"D")),"")</f>
        <v/>
      </c>
      <c r="H341" s="14" t="str">
        <f>IF(AND(A341="",B341="",C341="",D341="",E341="",F341=""),"",IF(OR(A341="",B341="",C341="",D341="",E341="",F341=""),"Incomplete",IF(COUNTIF($L$5:$L$1004,L341)&gt;1,"Check invoice #",IF(OR(COUNT(E341)=0,COUNT(F341)=0),"Check amounts",IF(OR(E341&lt;0,F341&lt;0,F341&gt;E341),"Check amounts",IF(OR(COUNT(C341)=0,COUNT(D341)=0),"Check dates",IF(D341&lt;C341,"Check dates",IF(ROUND(F341,2)=0,"Paid / zero balance",IF(Setup!$B$4="","Set aging date",IF(D341&gt;=Setup!$B$4,"Current",IF(DATEDIF(D341,Setup!$B$4,"D")&lt;=30,"1–30 days",IF(DATEDIF(D341,Setup!$B$4,"D")&lt;=60,"31–60 days",IF(DATEDIF(D341,Setup!$B$4,"D")&lt;=90,"61–90 days","91+ days")))))))))))))</f>
        <v/>
      </c>
      <c r="I341" s="5"/>
      <c r="J341" s="15">
        <f>IF(OR(H341="Current",H341="1–30 days",H341="31–60 days",H341="61–90 days",H341="91+ days"),F341,0)</f>
        <v>0</v>
      </c>
      <c r="K341">
        <f>IF(J341&gt;0,IF(COUNTIFS($M$5:$M341,M341,$J$5:$J341,"&gt;0")=1,1,0),0)</f>
        <v>0</v>
      </c>
      <c r="L341" t="str">
        <f>IF(A341="","","k"&amp;SUBSTITUTE(SUBSTITUTE(SUBSTITUTE(SUBSTITUTE(SUBSTITUTE(SUBSTITUTE(A341,"~","{t}"),"*","{s}"),"?","{q}"),"&lt;","{lt}"),"&gt;","{gt}"),"=","{eq}"))</f>
        <v/>
      </c>
      <c r="M341" t="str">
        <f>IF(B341="","","k"&amp;SUBSTITUTE(SUBSTITUTE(SUBSTITUTE(SUBSTITUTE(SUBSTITUTE(SUBSTITUTE(B341,"~","{t}"),"*","{s}"),"?","{q}"),"&lt;","{lt}"),"&gt;","{gt}"),"=","{eq}"))</f>
        <v/>
      </c>
    </row>
    <row r="342" spans="1:13" x14ac:dyDescent="0.25">
      <c r="A342" s="5"/>
      <c r="B342" s="5"/>
      <c r="C342" s="8"/>
      <c r="D342" s="8"/>
      <c r="E342" s="12"/>
      <c r="F342" s="12"/>
      <c r="G342" s="13" t="str">
        <f>IF(OR(H342="Current",H342="1–30 days",H342="31–60 days",H342="61–90 days",H342="91+ days"),IF(D342&gt;=Setup!$B$4,0,DATEDIF(D342,Setup!$B$4,"D")),"")</f>
        <v/>
      </c>
      <c r="H342" s="14" t="str">
        <f>IF(AND(A342="",B342="",C342="",D342="",E342="",F342=""),"",IF(OR(A342="",B342="",C342="",D342="",E342="",F342=""),"Incomplete",IF(COUNTIF($L$5:$L$1004,L342)&gt;1,"Check invoice #",IF(OR(COUNT(E342)=0,COUNT(F342)=0),"Check amounts",IF(OR(E342&lt;0,F342&lt;0,F342&gt;E342),"Check amounts",IF(OR(COUNT(C342)=0,COUNT(D342)=0),"Check dates",IF(D342&lt;C342,"Check dates",IF(ROUND(F342,2)=0,"Paid / zero balance",IF(Setup!$B$4="","Set aging date",IF(D342&gt;=Setup!$B$4,"Current",IF(DATEDIF(D342,Setup!$B$4,"D")&lt;=30,"1–30 days",IF(DATEDIF(D342,Setup!$B$4,"D")&lt;=60,"31–60 days",IF(DATEDIF(D342,Setup!$B$4,"D")&lt;=90,"61–90 days","91+ days")))))))))))))</f>
        <v/>
      </c>
      <c r="I342" s="5"/>
      <c r="J342" s="15">
        <f>IF(OR(H342="Current",H342="1–30 days",H342="31–60 days",H342="61–90 days",H342="91+ days"),F342,0)</f>
        <v>0</v>
      </c>
      <c r="K342">
        <f>IF(J342&gt;0,IF(COUNTIFS($M$5:$M342,M342,$J$5:$J342,"&gt;0")=1,1,0),0)</f>
        <v>0</v>
      </c>
      <c r="L342" t="str">
        <f>IF(A342="","","k"&amp;SUBSTITUTE(SUBSTITUTE(SUBSTITUTE(SUBSTITUTE(SUBSTITUTE(SUBSTITUTE(A342,"~","{t}"),"*","{s}"),"?","{q}"),"&lt;","{lt}"),"&gt;","{gt}"),"=","{eq}"))</f>
        <v/>
      </c>
      <c r="M342" t="str">
        <f>IF(B342="","","k"&amp;SUBSTITUTE(SUBSTITUTE(SUBSTITUTE(SUBSTITUTE(SUBSTITUTE(SUBSTITUTE(B342,"~","{t}"),"*","{s}"),"?","{q}"),"&lt;","{lt}"),"&gt;","{gt}"),"=","{eq}"))</f>
        <v/>
      </c>
    </row>
    <row r="343" spans="1:13" x14ac:dyDescent="0.25">
      <c r="A343" s="5"/>
      <c r="B343" s="5"/>
      <c r="C343" s="8"/>
      <c r="D343" s="8"/>
      <c r="E343" s="12"/>
      <c r="F343" s="12"/>
      <c r="G343" s="13" t="str">
        <f>IF(OR(H343="Current",H343="1–30 days",H343="31–60 days",H343="61–90 days",H343="91+ days"),IF(D343&gt;=Setup!$B$4,0,DATEDIF(D343,Setup!$B$4,"D")),"")</f>
        <v/>
      </c>
      <c r="H343" s="14" t="str">
        <f>IF(AND(A343="",B343="",C343="",D343="",E343="",F343=""),"",IF(OR(A343="",B343="",C343="",D343="",E343="",F343=""),"Incomplete",IF(COUNTIF($L$5:$L$1004,L343)&gt;1,"Check invoice #",IF(OR(COUNT(E343)=0,COUNT(F343)=0),"Check amounts",IF(OR(E343&lt;0,F343&lt;0,F343&gt;E343),"Check amounts",IF(OR(COUNT(C343)=0,COUNT(D343)=0),"Check dates",IF(D343&lt;C343,"Check dates",IF(ROUND(F343,2)=0,"Paid / zero balance",IF(Setup!$B$4="","Set aging date",IF(D343&gt;=Setup!$B$4,"Current",IF(DATEDIF(D343,Setup!$B$4,"D")&lt;=30,"1–30 days",IF(DATEDIF(D343,Setup!$B$4,"D")&lt;=60,"31–60 days",IF(DATEDIF(D343,Setup!$B$4,"D")&lt;=90,"61–90 days","91+ days")))))))))))))</f>
        <v/>
      </c>
      <c r="I343" s="5"/>
      <c r="J343" s="15">
        <f>IF(OR(H343="Current",H343="1–30 days",H343="31–60 days",H343="61–90 days",H343="91+ days"),F343,0)</f>
        <v>0</v>
      </c>
      <c r="K343">
        <f>IF(J343&gt;0,IF(COUNTIFS($M$5:$M343,M343,$J$5:$J343,"&gt;0")=1,1,0),0)</f>
        <v>0</v>
      </c>
      <c r="L343" t="str">
        <f>IF(A343="","","k"&amp;SUBSTITUTE(SUBSTITUTE(SUBSTITUTE(SUBSTITUTE(SUBSTITUTE(SUBSTITUTE(A343,"~","{t}"),"*","{s}"),"?","{q}"),"&lt;","{lt}"),"&gt;","{gt}"),"=","{eq}"))</f>
        <v/>
      </c>
      <c r="M343" t="str">
        <f>IF(B343="","","k"&amp;SUBSTITUTE(SUBSTITUTE(SUBSTITUTE(SUBSTITUTE(SUBSTITUTE(SUBSTITUTE(B343,"~","{t}"),"*","{s}"),"?","{q}"),"&lt;","{lt}"),"&gt;","{gt}"),"=","{eq}"))</f>
        <v/>
      </c>
    </row>
    <row r="344" spans="1:13" x14ac:dyDescent="0.25">
      <c r="A344" s="5"/>
      <c r="B344" s="5"/>
      <c r="C344" s="8"/>
      <c r="D344" s="8"/>
      <c r="E344" s="12"/>
      <c r="F344" s="12"/>
      <c r="G344" s="13" t="str">
        <f>IF(OR(H344="Current",H344="1–30 days",H344="31–60 days",H344="61–90 days",H344="91+ days"),IF(D344&gt;=Setup!$B$4,0,DATEDIF(D344,Setup!$B$4,"D")),"")</f>
        <v/>
      </c>
      <c r="H344" s="14" t="str">
        <f>IF(AND(A344="",B344="",C344="",D344="",E344="",F344=""),"",IF(OR(A344="",B344="",C344="",D344="",E344="",F344=""),"Incomplete",IF(COUNTIF($L$5:$L$1004,L344)&gt;1,"Check invoice #",IF(OR(COUNT(E344)=0,COUNT(F344)=0),"Check amounts",IF(OR(E344&lt;0,F344&lt;0,F344&gt;E344),"Check amounts",IF(OR(COUNT(C344)=0,COUNT(D344)=0),"Check dates",IF(D344&lt;C344,"Check dates",IF(ROUND(F344,2)=0,"Paid / zero balance",IF(Setup!$B$4="","Set aging date",IF(D344&gt;=Setup!$B$4,"Current",IF(DATEDIF(D344,Setup!$B$4,"D")&lt;=30,"1–30 days",IF(DATEDIF(D344,Setup!$B$4,"D")&lt;=60,"31–60 days",IF(DATEDIF(D344,Setup!$B$4,"D")&lt;=90,"61–90 days","91+ days")))))))))))))</f>
        <v/>
      </c>
      <c r="I344" s="5"/>
      <c r="J344" s="15">
        <f>IF(OR(H344="Current",H344="1–30 days",H344="31–60 days",H344="61–90 days",H344="91+ days"),F344,0)</f>
        <v>0</v>
      </c>
      <c r="K344">
        <f>IF(J344&gt;0,IF(COUNTIFS($M$5:$M344,M344,$J$5:$J344,"&gt;0")=1,1,0),0)</f>
        <v>0</v>
      </c>
      <c r="L344" t="str">
        <f>IF(A344="","","k"&amp;SUBSTITUTE(SUBSTITUTE(SUBSTITUTE(SUBSTITUTE(SUBSTITUTE(SUBSTITUTE(A344,"~","{t}"),"*","{s}"),"?","{q}"),"&lt;","{lt}"),"&gt;","{gt}"),"=","{eq}"))</f>
        <v/>
      </c>
      <c r="M344" t="str">
        <f>IF(B344="","","k"&amp;SUBSTITUTE(SUBSTITUTE(SUBSTITUTE(SUBSTITUTE(SUBSTITUTE(SUBSTITUTE(B344,"~","{t}"),"*","{s}"),"?","{q}"),"&lt;","{lt}"),"&gt;","{gt}"),"=","{eq}"))</f>
        <v/>
      </c>
    </row>
    <row r="345" spans="1:13" x14ac:dyDescent="0.25">
      <c r="A345" s="5"/>
      <c r="B345" s="5"/>
      <c r="C345" s="8"/>
      <c r="D345" s="8"/>
      <c r="E345" s="12"/>
      <c r="F345" s="12"/>
      <c r="G345" s="13" t="str">
        <f>IF(OR(H345="Current",H345="1–30 days",H345="31–60 days",H345="61–90 days",H345="91+ days"),IF(D345&gt;=Setup!$B$4,0,DATEDIF(D345,Setup!$B$4,"D")),"")</f>
        <v/>
      </c>
      <c r="H345" s="14" t="str">
        <f>IF(AND(A345="",B345="",C345="",D345="",E345="",F345=""),"",IF(OR(A345="",B345="",C345="",D345="",E345="",F345=""),"Incomplete",IF(COUNTIF($L$5:$L$1004,L345)&gt;1,"Check invoice #",IF(OR(COUNT(E345)=0,COUNT(F345)=0),"Check amounts",IF(OR(E345&lt;0,F345&lt;0,F345&gt;E345),"Check amounts",IF(OR(COUNT(C345)=0,COUNT(D345)=0),"Check dates",IF(D345&lt;C345,"Check dates",IF(ROUND(F345,2)=0,"Paid / zero balance",IF(Setup!$B$4="","Set aging date",IF(D345&gt;=Setup!$B$4,"Current",IF(DATEDIF(D345,Setup!$B$4,"D")&lt;=30,"1–30 days",IF(DATEDIF(D345,Setup!$B$4,"D")&lt;=60,"31–60 days",IF(DATEDIF(D345,Setup!$B$4,"D")&lt;=90,"61–90 days","91+ days")))))))))))))</f>
        <v/>
      </c>
      <c r="I345" s="5"/>
      <c r="J345" s="15">
        <f>IF(OR(H345="Current",H345="1–30 days",H345="31–60 days",H345="61–90 days",H345="91+ days"),F345,0)</f>
        <v>0</v>
      </c>
      <c r="K345">
        <f>IF(J345&gt;0,IF(COUNTIFS($M$5:$M345,M345,$J$5:$J345,"&gt;0")=1,1,0),0)</f>
        <v>0</v>
      </c>
      <c r="L345" t="str">
        <f>IF(A345="","","k"&amp;SUBSTITUTE(SUBSTITUTE(SUBSTITUTE(SUBSTITUTE(SUBSTITUTE(SUBSTITUTE(A345,"~","{t}"),"*","{s}"),"?","{q}"),"&lt;","{lt}"),"&gt;","{gt}"),"=","{eq}"))</f>
        <v/>
      </c>
      <c r="M345" t="str">
        <f>IF(B345="","","k"&amp;SUBSTITUTE(SUBSTITUTE(SUBSTITUTE(SUBSTITUTE(SUBSTITUTE(SUBSTITUTE(B345,"~","{t}"),"*","{s}"),"?","{q}"),"&lt;","{lt}"),"&gt;","{gt}"),"=","{eq}"))</f>
        <v/>
      </c>
    </row>
    <row r="346" spans="1:13" x14ac:dyDescent="0.25">
      <c r="A346" s="5"/>
      <c r="B346" s="5"/>
      <c r="C346" s="8"/>
      <c r="D346" s="8"/>
      <c r="E346" s="12"/>
      <c r="F346" s="12"/>
      <c r="G346" s="13" t="str">
        <f>IF(OR(H346="Current",H346="1–30 days",H346="31–60 days",H346="61–90 days",H346="91+ days"),IF(D346&gt;=Setup!$B$4,0,DATEDIF(D346,Setup!$B$4,"D")),"")</f>
        <v/>
      </c>
      <c r="H346" s="14" t="str">
        <f>IF(AND(A346="",B346="",C346="",D346="",E346="",F346=""),"",IF(OR(A346="",B346="",C346="",D346="",E346="",F346=""),"Incomplete",IF(COUNTIF($L$5:$L$1004,L346)&gt;1,"Check invoice #",IF(OR(COUNT(E346)=0,COUNT(F346)=0),"Check amounts",IF(OR(E346&lt;0,F346&lt;0,F346&gt;E346),"Check amounts",IF(OR(COUNT(C346)=0,COUNT(D346)=0),"Check dates",IF(D346&lt;C346,"Check dates",IF(ROUND(F346,2)=0,"Paid / zero balance",IF(Setup!$B$4="","Set aging date",IF(D346&gt;=Setup!$B$4,"Current",IF(DATEDIF(D346,Setup!$B$4,"D")&lt;=30,"1–30 days",IF(DATEDIF(D346,Setup!$B$4,"D")&lt;=60,"31–60 days",IF(DATEDIF(D346,Setup!$B$4,"D")&lt;=90,"61–90 days","91+ days")))))))))))))</f>
        <v/>
      </c>
      <c r="I346" s="5"/>
      <c r="J346" s="15">
        <f>IF(OR(H346="Current",H346="1–30 days",H346="31–60 days",H346="61–90 days",H346="91+ days"),F346,0)</f>
        <v>0</v>
      </c>
      <c r="K346">
        <f>IF(J346&gt;0,IF(COUNTIFS($M$5:$M346,M346,$J$5:$J346,"&gt;0")=1,1,0),0)</f>
        <v>0</v>
      </c>
      <c r="L346" t="str">
        <f>IF(A346="","","k"&amp;SUBSTITUTE(SUBSTITUTE(SUBSTITUTE(SUBSTITUTE(SUBSTITUTE(SUBSTITUTE(A346,"~","{t}"),"*","{s}"),"?","{q}"),"&lt;","{lt}"),"&gt;","{gt}"),"=","{eq}"))</f>
        <v/>
      </c>
      <c r="M346" t="str">
        <f>IF(B346="","","k"&amp;SUBSTITUTE(SUBSTITUTE(SUBSTITUTE(SUBSTITUTE(SUBSTITUTE(SUBSTITUTE(B346,"~","{t}"),"*","{s}"),"?","{q}"),"&lt;","{lt}"),"&gt;","{gt}"),"=","{eq}"))</f>
        <v/>
      </c>
    </row>
    <row r="347" spans="1:13" x14ac:dyDescent="0.25">
      <c r="A347" s="5"/>
      <c r="B347" s="5"/>
      <c r="C347" s="8"/>
      <c r="D347" s="8"/>
      <c r="E347" s="12"/>
      <c r="F347" s="12"/>
      <c r="G347" s="13" t="str">
        <f>IF(OR(H347="Current",H347="1–30 days",H347="31–60 days",H347="61–90 days",H347="91+ days"),IF(D347&gt;=Setup!$B$4,0,DATEDIF(D347,Setup!$B$4,"D")),"")</f>
        <v/>
      </c>
      <c r="H347" s="14" t="str">
        <f>IF(AND(A347="",B347="",C347="",D347="",E347="",F347=""),"",IF(OR(A347="",B347="",C347="",D347="",E347="",F347=""),"Incomplete",IF(COUNTIF($L$5:$L$1004,L347)&gt;1,"Check invoice #",IF(OR(COUNT(E347)=0,COUNT(F347)=0),"Check amounts",IF(OR(E347&lt;0,F347&lt;0,F347&gt;E347),"Check amounts",IF(OR(COUNT(C347)=0,COUNT(D347)=0),"Check dates",IF(D347&lt;C347,"Check dates",IF(ROUND(F347,2)=0,"Paid / zero balance",IF(Setup!$B$4="","Set aging date",IF(D347&gt;=Setup!$B$4,"Current",IF(DATEDIF(D347,Setup!$B$4,"D")&lt;=30,"1–30 days",IF(DATEDIF(D347,Setup!$B$4,"D")&lt;=60,"31–60 days",IF(DATEDIF(D347,Setup!$B$4,"D")&lt;=90,"61–90 days","91+ days")))))))))))))</f>
        <v/>
      </c>
      <c r="I347" s="5"/>
      <c r="J347" s="15">
        <f>IF(OR(H347="Current",H347="1–30 days",H347="31–60 days",H347="61–90 days",H347="91+ days"),F347,0)</f>
        <v>0</v>
      </c>
      <c r="K347">
        <f>IF(J347&gt;0,IF(COUNTIFS($M$5:$M347,M347,$J$5:$J347,"&gt;0")=1,1,0),0)</f>
        <v>0</v>
      </c>
      <c r="L347" t="str">
        <f>IF(A347="","","k"&amp;SUBSTITUTE(SUBSTITUTE(SUBSTITUTE(SUBSTITUTE(SUBSTITUTE(SUBSTITUTE(A347,"~","{t}"),"*","{s}"),"?","{q}"),"&lt;","{lt}"),"&gt;","{gt}"),"=","{eq}"))</f>
        <v/>
      </c>
      <c r="M347" t="str">
        <f>IF(B347="","","k"&amp;SUBSTITUTE(SUBSTITUTE(SUBSTITUTE(SUBSTITUTE(SUBSTITUTE(SUBSTITUTE(B347,"~","{t}"),"*","{s}"),"?","{q}"),"&lt;","{lt}"),"&gt;","{gt}"),"=","{eq}"))</f>
        <v/>
      </c>
    </row>
    <row r="348" spans="1:13" x14ac:dyDescent="0.25">
      <c r="A348" s="5"/>
      <c r="B348" s="5"/>
      <c r="C348" s="8"/>
      <c r="D348" s="8"/>
      <c r="E348" s="12"/>
      <c r="F348" s="12"/>
      <c r="G348" s="13" t="str">
        <f>IF(OR(H348="Current",H348="1–30 days",H348="31–60 days",H348="61–90 days",H348="91+ days"),IF(D348&gt;=Setup!$B$4,0,DATEDIF(D348,Setup!$B$4,"D")),"")</f>
        <v/>
      </c>
      <c r="H348" s="14" t="str">
        <f>IF(AND(A348="",B348="",C348="",D348="",E348="",F348=""),"",IF(OR(A348="",B348="",C348="",D348="",E348="",F348=""),"Incomplete",IF(COUNTIF($L$5:$L$1004,L348)&gt;1,"Check invoice #",IF(OR(COUNT(E348)=0,COUNT(F348)=0),"Check amounts",IF(OR(E348&lt;0,F348&lt;0,F348&gt;E348),"Check amounts",IF(OR(COUNT(C348)=0,COUNT(D348)=0),"Check dates",IF(D348&lt;C348,"Check dates",IF(ROUND(F348,2)=0,"Paid / zero balance",IF(Setup!$B$4="","Set aging date",IF(D348&gt;=Setup!$B$4,"Current",IF(DATEDIF(D348,Setup!$B$4,"D")&lt;=30,"1–30 days",IF(DATEDIF(D348,Setup!$B$4,"D")&lt;=60,"31–60 days",IF(DATEDIF(D348,Setup!$B$4,"D")&lt;=90,"61–90 days","91+ days")))))))))))))</f>
        <v/>
      </c>
      <c r="I348" s="5"/>
      <c r="J348" s="15">
        <f>IF(OR(H348="Current",H348="1–30 days",H348="31–60 days",H348="61–90 days",H348="91+ days"),F348,0)</f>
        <v>0</v>
      </c>
      <c r="K348">
        <f>IF(J348&gt;0,IF(COUNTIFS($M$5:$M348,M348,$J$5:$J348,"&gt;0")=1,1,0),0)</f>
        <v>0</v>
      </c>
      <c r="L348" t="str">
        <f>IF(A348="","","k"&amp;SUBSTITUTE(SUBSTITUTE(SUBSTITUTE(SUBSTITUTE(SUBSTITUTE(SUBSTITUTE(A348,"~","{t}"),"*","{s}"),"?","{q}"),"&lt;","{lt}"),"&gt;","{gt}"),"=","{eq}"))</f>
        <v/>
      </c>
      <c r="M348" t="str">
        <f>IF(B348="","","k"&amp;SUBSTITUTE(SUBSTITUTE(SUBSTITUTE(SUBSTITUTE(SUBSTITUTE(SUBSTITUTE(B348,"~","{t}"),"*","{s}"),"?","{q}"),"&lt;","{lt}"),"&gt;","{gt}"),"=","{eq}"))</f>
        <v/>
      </c>
    </row>
    <row r="349" spans="1:13" x14ac:dyDescent="0.25">
      <c r="A349" s="5"/>
      <c r="B349" s="5"/>
      <c r="C349" s="8"/>
      <c r="D349" s="8"/>
      <c r="E349" s="12"/>
      <c r="F349" s="12"/>
      <c r="G349" s="13" t="str">
        <f>IF(OR(H349="Current",H349="1–30 days",H349="31–60 days",H349="61–90 days",H349="91+ days"),IF(D349&gt;=Setup!$B$4,0,DATEDIF(D349,Setup!$B$4,"D")),"")</f>
        <v/>
      </c>
      <c r="H349" s="14" t="str">
        <f>IF(AND(A349="",B349="",C349="",D349="",E349="",F349=""),"",IF(OR(A349="",B349="",C349="",D349="",E349="",F349=""),"Incomplete",IF(COUNTIF($L$5:$L$1004,L349)&gt;1,"Check invoice #",IF(OR(COUNT(E349)=0,COUNT(F349)=0),"Check amounts",IF(OR(E349&lt;0,F349&lt;0,F349&gt;E349),"Check amounts",IF(OR(COUNT(C349)=0,COUNT(D349)=0),"Check dates",IF(D349&lt;C349,"Check dates",IF(ROUND(F349,2)=0,"Paid / zero balance",IF(Setup!$B$4="","Set aging date",IF(D349&gt;=Setup!$B$4,"Current",IF(DATEDIF(D349,Setup!$B$4,"D")&lt;=30,"1–30 days",IF(DATEDIF(D349,Setup!$B$4,"D")&lt;=60,"31–60 days",IF(DATEDIF(D349,Setup!$B$4,"D")&lt;=90,"61–90 days","91+ days")))))))))))))</f>
        <v/>
      </c>
      <c r="I349" s="5"/>
      <c r="J349" s="15">
        <f>IF(OR(H349="Current",H349="1–30 days",H349="31–60 days",H349="61–90 days",H349="91+ days"),F349,0)</f>
        <v>0</v>
      </c>
      <c r="K349">
        <f>IF(J349&gt;0,IF(COUNTIFS($M$5:$M349,M349,$J$5:$J349,"&gt;0")=1,1,0),0)</f>
        <v>0</v>
      </c>
      <c r="L349" t="str">
        <f>IF(A349="","","k"&amp;SUBSTITUTE(SUBSTITUTE(SUBSTITUTE(SUBSTITUTE(SUBSTITUTE(SUBSTITUTE(A349,"~","{t}"),"*","{s}"),"?","{q}"),"&lt;","{lt}"),"&gt;","{gt}"),"=","{eq}"))</f>
        <v/>
      </c>
      <c r="M349" t="str">
        <f>IF(B349="","","k"&amp;SUBSTITUTE(SUBSTITUTE(SUBSTITUTE(SUBSTITUTE(SUBSTITUTE(SUBSTITUTE(B349,"~","{t}"),"*","{s}"),"?","{q}"),"&lt;","{lt}"),"&gt;","{gt}"),"=","{eq}"))</f>
        <v/>
      </c>
    </row>
    <row r="350" spans="1:13" x14ac:dyDescent="0.25">
      <c r="A350" s="5"/>
      <c r="B350" s="5"/>
      <c r="C350" s="8"/>
      <c r="D350" s="8"/>
      <c r="E350" s="12"/>
      <c r="F350" s="12"/>
      <c r="G350" s="13" t="str">
        <f>IF(OR(H350="Current",H350="1–30 days",H350="31–60 days",H350="61–90 days",H350="91+ days"),IF(D350&gt;=Setup!$B$4,0,DATEDIF(D350,Setup!$B$4,"D")),"")</f>
        <v/>
      </c>
      <c r="H350" s="14" t="str">
        <f>IF(AND(A350="",B350="",C350="",D350="",E350="",F350=""),"",IF(OR(A350="",B350="",C350="",D350="",E350="",F350=""),"Incomplete",IF(COUNTIF($L$5:$L$1004,L350)&gt;1,"Check invoice #",IF(OR(COUNT(E350)=0,COUNT(F350)=0),"Check amounts",IF(OR(E350&lt;0,F350&lt;0,F350&gt;E350),"Check amounts",IF(OR(COUNT(C350)=0,COUNT(D350)=0),"Check dates",IF(D350&lt;C350,"Check dates",IF(ROUND(F350,2)=0,"Paid / zero balance",IF(Setup!$B$4="","Set aging date",IF(D350&gt;=Setup!$B$4,"Current",IF(DATEDIF(D350,Setup!$B$4,"D")&lt;=30,"1–30 days",IF(DATEDIF(D350,Setup!$B$4,"D")&lt;=60,"31–60 days",IF(DATEDIF(D350,Setup!$B$4,"D")&lt;=90,"61–90 days","91+ days")))))))))))))</f>
        <v/>
      </c>
      <c r="I350" s="5"/>
      <c r="J350" s="15">
        <f>IF(OR(H350="Current",H350="1–30 days",H350="31–60 days",H350="61–90 days",H350="91+ days"),F350,0)</f>
        <v>0</v>
      </c>
      <c r="K350">
        <f>IF(J350&gt;0,IF(COUNTIFS($M$5:$M350,M350,$J$5:$J350,"&gt;0")=1,1,0),0)</f>
        <v>0</v>
      </c>
      <c r="L350" t="str">
        <f>IF(A350="","","k"&amp;SUBSTITUTE(SUBSTITUTE(SUBSTITUTE(SUBSTITUTE(SUBSTITUTE(SUBSTITUTE(A350,"~","{t}"),"*","{s}"),"?","{q}"),"&lt;","{lt}"),"&gt;","{gt}"),"=","{eq}"))</f>
        <v/>
      </c>
      <c r="M350" t="str">
        <f>IF(B350="","","k"&amp;SUBSTITUTE(SUBSTITUTE(SUBSTITUTE(SUBSTITUTE(SUBSTITUTE(SUBSTITUTE(B350,"~","{t}"),"*","{s}"),"?","{q}"),"&lt;","{lt}"),"&gt;","{gt}"),"=","{eq}"))</f>
        <v/>
      </c>
    </row>
    <row r="351" spans="1:13" x14ac:dyDescent="0.25">
      <c r="A351" s="5"/>
      <c r="B351" s="5"/>
      <c r="C351" s="8"/>
      <c r="D351" s="8"/>
      <c r="E351" s="12"/>
      <c r="F351" s="12"/>
      <c r="G351" s="13" t="str">
        <f>IF(OR(H351="Current",H351="1–30 days",H351="31–60 days",H351="61–90 days",H351="91+ days"),IF(D351&gt;=Setup!$B$4,0,DATEDIF(D351,Setup!$B$4,"D")),"")</f>
        <v/>
      </c>
      <c r="H351" s="14" t="str">
        <f>IF(AND(A351="",B351="",C351="",D351="",E351="",F351=""),"",IF(OR(A351="",B351="",C351="",D351="",E351="",F351=""),"Incomplete",IF(COUNTIF($L$5:$L$1004,L351)&gt;1,"Check invoice #",IF(OR(COUNT(E351)=0,COUNT(F351)=0),"Check amounts",IF(OR(E351&lt;0,F351&lt;0,F351&gt;E351),"Check amounts",IF(OR(COUNT(C351)=0,COUNT(D351)=0),"Check dates",IF(D351&lt;C351,"Check dates",IF(ROUND(F351,2)=0,"Paid / zero balance",IF(Setup!$B$4="","Set aging date",IF(D351&gt;=Setup!$B$4,"Current",IF(DATEDIF(D351,Setup!$B$4,"D")&lt;=30,"1–30 days",IF(DATEDIF(D351,Setup!$B$4,"D")&lt;=60,"31–60 days",IF(DATEDIF(D351,Setup!$B$4,"D")&lt;=90,"61–90 days","91+ days")))))))))))))</f>
        <v/>
      </c>
      <c r="I351" s="5"/>
      <c r="J351" s="15">
        <f>IF(OR(H351="Current",H351="1–30 days",H351="31–60 days",H351="61–90 days",H351="91+ days"),F351,0)</f>
        <v>0</v>
      </c>
      <c r="K351">
        <f>IF(J351&gt;0,IF(COUNTIFS($M$5:$M351,M351,$J$5:$J351,"&gt;0")=1,1,0),0)</f>
        <v>0</v>
      </c>
      <c r="L351" t="str">
        <f>IF(A351="","","k"&amp;SUBSTITUTE(SUBSTITUTE(SUBSTITUTE(SUBSTITUTE(SUBSTITUTE(SUBSTITUTE(A351,"~","{t}"),"*","{s}"),"?","{q}"),"&lt;","{lt}"),"&gt;","{gt}"),"=","{eq}"))</f>
        <v/>
      </c>
      <c r="M351" t="str">
        <f>IF(B351="","","k"&amp;SUBSTITUTE(SUBSTITUTE(SUBSTITUTE(SUBSTITUTE(SUBSTITUTE(SUBSTITUTE(B351,"~","{t}"),"*","{s}"),"?","{q}"),"&lt;","{lt}"),"&gt;","{gt}"),"=","{eq}"))</f>
        <v/>
      </c>
    </row>
    <row r="352" spans="1:13" x14ac:dyDescent="0.25">
      <c r="A352" s="5"/>
      <c r="B352" s="5"/>
      <c r="C352" s="8"/>
      <c r="D352" s="8"/>
      <c r="E352" s="12"/>
      <c r="F352" s="12"/>
      <c r="G352" s="13" t="str">
        <f>IF(OR(H352="Current",H352="1–30 days",H352="31–60 days",H352="61–90 days",H352="91+ days"),IF(D352&gt;=Setup!$B$4,0,DATEDIF(D352,Setup!$B$4,"D")),"")</f>
        <v/>
      </c>
      <c r="H352" s="14" t="str">
        <f>IF(AND(A352="",B352="",C352="",D352="",E352="",F352=""),"",IF(OR(A352="",B352="",C352="",D352="",E352="",F352=""),"Incomplete",IF(COUNTIF($L$5:$L$1004,L352)&gt;1,"Check invoice #",IF(OR(COUNT(E352)=0,COUNT(F352)=0),"Check amounts",IF(OR(E352&lt;0,F352&lt;0,F352&gt;E352),"Check amounts",IF(OR(COUNT(C352)=0,COUNT(D352)=0),"Check dates",IF(D352&lt;C352,"Check dates",IF(ROUND(F352,2)=0,"Paid / zero balance",IF(Setup!$B$4="","Set aging date",IF(D352&gt;=Setup!$B$4,"Current",IF(DATEDIF(D352,Setup!$B$4,"D")&lt;=30,"1–30 days",IF(DATEDIF(D352,Setup!$B$4,"D")&lt;=60,"31–60 days",IF(DATEDIF(D352,Setup!$B$4,"D")&lt;=90,"61–90 days","91+ days")))))))))))))</f>
        <v/>
      </c>
      <c r="I352" s="5"/>
      <c r="J352" s="15">
        <f>IF(OR(H352="Current",H352="1–30 days",H352="31–60 days",H352="61–90 days",H352="91+ days"),F352,0)</f>
        <v>0</v>
      </c>
      <c r="K352">
        <f>IF(J352&gt;0,IF(COUNTIFS($M$5:$M352,M352,$J$5:$J352,"&gt;0")=1,1,0),0)</f>
        <v>0</v>
      </c>
      <c r="L352" t="str">
        <f>IF(A352="","","k"&amp;SUBSTITUTE(SUBSTITUTE(SUBSTITUTE(SUBSTITUTE(SUBSTITUTE(SUBSTITUTE(A352,"~","{t}"),"*","{s}"),"?","{q}"),"&lt;","{lt}"),"&gt;","{gt}"),"=","{eq}"))</f>
        <v/>
      </c>
      <c r="M352" t="str">
        <f>IF(B352="","","k"&amp;SUBSTITUTE(SUBSTITUTE(SUBSTITUTE(SUBSTITUTE(SUBSTITUTE(SUBSTITUTE(B352,"~","{t}"),"*","{s}"),"?","{q}"),"&lt;","{lt}"),"&gt;","{gt}"),"=","{eq}"))</f>
        <v/>
      </c>
    </row>
    <row r="353" spans="1:13" x14ac:dyDescent="0.25">
      <c r="A353" s="5"/>
      <c r="B353" s="5"/>
      <c r="C353" s="8"/>
      <c r="D353" s="8"/>
      <c r="E353" s="12"/>
      <c r="F353" s="12"/>
      <c r="G353" s="13" t="str">
        <f>IF(OR(H353="Current",H353="1–30 days",H353="31–60 days",H353="61–90 days",H353="91+ days"),IF(D353&gt;=Setup!$B$4,0,DATEDIF(D353,Setup!$B$4,"D")),"")</f>
        <v/>
      </c>
      <c r="H353" s="14" t="str">
        <f>IF(AND(A353="",B353="",C353="",D353="",E353="",F353=""),"",IF(OR(A353="",B353="",C353="",D353="",E353="",F353=""),"Incomplete",IF(COUNTIF($L$5:$L$1004,L353)&gt;1,"Check invoice #",IF(OR(COUNT(E353)=0,COUNT(F353)=0),"Check amounts",IF(OR(E353&lt;0,F353&lt;0,F353&gt;E353),"Check amounts",IF(OR(COUNT(C353)=0,COUNT(D353)=0),"Check dates",IF(D353&lt;C353,"Check dates",IF(ROUND(F353,2)=0,"Paid / zero balance",IF(Setup!$B$4="","Set aging date",IF(D353&gt;=Setup!$B$4,"Current",IF(DATEDIF(D353,Setup!$B$4,"D")&lt;=30,"1–30 days",IF(DATEDIF(D353,Setup!$B$4,"D")&lt;=60,"31–60 days",IF(DATEDIF(D353,Setup!$B$4,"D")&lt;=90,"61–90 days","91+ days")))))))))))))</f>
        <v/>
      </c>
      <c r="I353" s="5"/>
      <c r="J353" s="15">
        <f>IF(OR(H353="Current",H353="1–30 days",H353="31–60 days",H353="61–90 days",H353="91+ days"),F353,0)</f>
        <v>0</v>
      </c>
      <c r="K353">
        <f>IF(J353&gt;0,IF(COUNTIFS($M$5:$M353,M353,$J$5:$J353,"&gt;0")=1,1,0),0)</f>
        <v>0</v>
      </c>
      <c r="L353" t="str">
        <f>IF(A353="","","k"&amp;SUBSTITUTE(SUBSTITUTE(SUBSTITUTE(SUBSTITUTE(SUBSTITUTE(SUBSTITUTE(A353,"~","{t}"),"*","{s}"),"?","{q}"),"&lt;","{lt}"),"&gt;","{gt}"),"=","{eq}"))</f>
        <v/>
      </c>
      <c r="M353" t="str">
        <f>IF(B353="","","k"&amp;SUBSTITUTE(SUBSTITUTE(SUBSTITUTE(SUBSTITUTE(SUBSTITUTE(SUBSTITUTE(B353,"~","{t}"),"*","{s}"),"?","{q}"),"&lt;","{lt}"),"&gt;","{gt}"),"=","{eq}"))</f>
        <v/>
      </c>
    </row>
    <row r="354" spans="1:13" x14ac:dyDescent="0.25">
      <c r="A354" s="5"/>
      <c r="B354" s="5"/>
      <c r="C354" s="8"/>
      <c r="D354" s="8"/>
      <c r="E354" s="12"/>
      <c r="F354" s="12"/>
      <c r="G354" s="13" t="str">
        <f>IF(OR(H354="Current",H354="1–30 days",H354="31–60 days",H354="61–90 days",H354="91+ days"),IF(D354&gt;=Setup!$B$4,0,DATEDIF(D354,Setup!$B$4,"D")),"")</f>
        <v/>
      </c>
      <c r="H354" s="14" t="str">
        <f>IF(AND(A354="",B354="",C354="",D354="",E354="",F354=""),"",IF(OR(A354="",B354="",C354="",D354="",E354="",F354=""),"Incomplete",IF(COUNTIF($L$5:$L$1004,L354)&gt;1,"Check invoice #",IF(OR(COUNT(E354)=0,COUNT(F354)=0),"Check amounts",IF(OR(E354&lt;0,F354&lt;0,F354&gt;E354),"Check amounts",IF(OR(COUNT(C354)=0,COUNT(D354)=0),"Check dates",IF(D354&lt;C354,"Check dates",IF(ROUND(F354,2)=0,"Paid / zero balance",IF(Setup!$B$4="","Set aging date",IF(D354&gt;=Setup!$B$4,"Current",IF(DATEDIF(D354,Setup!$B$4,"D")&lt;=30,"1–30 days",IF(DATEDIF(D354,Setup!$B$4,"D")&lt;=60,"31–60 days",IF(DATEDIF(D354,Setup!$B$4,"D")&lt;=90,"61–90 days","91+ days")))))))))))))</f>
        <v/>
      </c>
      <c r="I354" s="5"/>
      <c r="J354" s="15">
        <f>IF(OR(H354="Current",H354="1–30 days",H354="31–60 days",H354="61–90 days",H354="91+ days"),F354,0)</f>
        <v>0</v>
      </c>
      <c r="K354">
        <f>IF(J354&gt;0,IF(COUNTIFS($M$5:$M354,M354,$J$5:$J354,"&gt;0")=1,1,0),0)</f>
        <v>0</v>
      </c>
      <c r="L354" t="str">
        <f>IF(A354="","","k"&amp;SUBSTITUTE(SUBSTITUTE(SUBSTITUTE(SUBSTITUTE(SUBSTITUTE(SUBSTITUTE(A354,"~","{t}"),"*","{s}"),"?","{q}"),"&lt;","{lt}"),"&gt;","{gt}"),"=","{eq}"))</f>
        <v/>
      </c>
      <c r="M354" t="str">
        <f>IF(B354="","","k"&amp;SUBSTITUTE(SUBSTITUTE(SUBSTITUTE(SUBSTITUTE(SUBSTITUTE(SUBSTITUTE(B354,"~","{t}"),"*","{s}"),"?","{q}"),"&lt;","{lt}"),"&gt;","{gt}"),"=","{eq}"))</f>
        <v/>
      </c>
    </row>
    <row r="355" spans="1:13" x14ac:dyDescent="0.25">
      <c r="A355" s="5"/>
      <c r="B355" s="5"/>
      <c r="C355" s="8"/>
      <c r="D355" s="8"/>
      <c r="E355" s="12"/>
      <c r="F355" s="12"/>
      <c r="G355" s="13" t="str">
        <f>IF(OR(H355="Current",H355="1–30 days",H355="31–60 days",H355="61–90 days",H355="91+ days"),IF(D355&gt;=Setup!$B$4,0,DATEDIF(D355,Setup!$B$4,"D")),"")</f>
        <v/>
      </c>
      <c r="H355" s="14" t="str">
        <f>IF(AND(A355="",B355="",C355="",D355="",E355="",F355=""),"",IF(OR(A355="",B355="",C355="",D355="",E355="",F355=""),"Incomplete",IF(COUNTIF($L$5:$L$1004,L355)&gt;1,"Check invoice #",IF(OR(COUNT(E355)=0,COUNT(F355)=0),"Check amounts",IF(OR(E355&lt;0,F355&lt;0,F355&gt;E355),"Check amounts",IF(OR(COUNT(C355)=0,COUNT(D355)=0),"Check dates",IF(D355&lt;C355,"Check dates",IF(ROUND(F355,2)=0,"Paid / zero balance",IF(Setup!$B$4="","Set aging date",IF(D355&gt;=Setup!$B$4,"Current",IF(DATEDIF(D355,Setup!$B$4,"D")&lt;=30,"1–30 days",IF(DATEDIF(D355,Setup!$B$4,"D")&lt;=60,"31–60 days",IF(DATEDIF(D355,Setup!$B$4,"D")&lt;=90,"61–90 days","91+ days")))))))))))))</f>
        <v/>
      </c>
      <c r="I355" s="5"/>
      <c r="J355" s="15">
        <f>IF(OR(H355="Current",H355="1–30 days",H355="31–60 days",H355="61–90 days",H355="91+ days"),F355,0)</f>
        <v>0</v>
      </c>
      <c r="K355">
        <f>IF(J355&gt;0,IF(COUNTIFS($M$5:$M355,M355,$J$5:$J355,"&gt;0")=1,1,0),0)</f>
        <v>0</v>
      </c>
      <c r="L355" t="str">
        <f>IF(A355="","","k"&amp;SUBSTITUTE(SUBSTITUTE(SUBSTITUTE(SUBSTITUTE(SUBSTITUTE(SUBSTITUTE(A355,"~","{t}"),"*","{s}"),"?","{q}"),"&lt;","{lt}"),"&gt;","{gt}"),"=","{eq}"))</f>
        <v/>
      </c>
      <c r="M355" t="str">
        <f>IF(B355="","","k"&amp;SUBSTITUTE(SUBSTITUTE(SUBSTITUTE(SUBSTITUTE(SUBSTITUTE(SUBSTITUTE(B355,"~","{t}"),"*","{s}"),"?","{q}"),"&lt;","{lt}"),"&gt;","{gt}"),"=","{eq}"))</f>
        <v/>
      </c>
    </row>
    <row r="356" spans="1:13" x14ac:dyDescent="0.25">
      <c r="A356" s="5"/>
      <c r="B356" s="5"/>
      <c r="C356" s="8"/>
      <c r="D356" s="8"/>
      <c r="E356" s="12"/>
      <c r="F356" s="12"/>
      <c r="G356" s="13" t="str">
        <f>IF(OR(H356="Current",H356="1–30 days",H356="31–60 days",H356="61–90 days",H356="91+ days"),IF(D356&gt;=Setup!$B$4,0,DATEDIF(D356,Setup!$B$4,"D")),"")</f>
        <v/>
      </c>
      <c r="H356" s="14" t="str">
        <f>IF(AND(A356="",B356="",C356="",D356="",E356="",F356=""),"",IF(OR(A356="",B356="",C356="",D356="",E356="",F356=""),"Incomplete",IF(COUNTIF($L$5:$L$1004,L356)&gt;1,"Check invoice #",IF(OR(COUNT(E356)=0,COUNT(F356)=0),"Check amounts",IF(OR(E356&lt;0,F356&lt;0,F356&gt;E356),"Check amounts",IF(OR(COUNT(C356)=0,COUNT(D356)=0),"Check dates",IF(D356&lt;C356,"Check dates",IF(ROUND(F356,2)=0,"Paid / zero balance",IF(Setup!$B$4="","Set aging date",IF(D356&gt;=Setup!$B$4,"Current",IF(DATEDIF(D356,Setup!$B$4,"D")&lt;=30,"1–30 days",IF(DATEDIF(D356,Setup!$B$4,"D")&lt;=60,"31–60 days",IF(DATEDIF(D356,Setup!$B$4,"D")&lt;=90,"61–90 days","91+ days")))))))))))))</f>
        <v/>
      </c>
      <c r="I356" s="5"/>
      <c r="J356" s="15">
        <f>IF(OR(H356="Current",H356="1–30 days",H356="31–60 days",H356="61–90 days",H356="91+ days"),F356,0)</f>
        <v>0</v>
      </c>
      <c r="K356">
        <f>IF(J356&gt;0,IF(COUNTIFS($M$5:$M356,M356,$J$5:$J356,"&gt;0")=1,1,0),0)</f>
        <v>0</v>
      </c>
      <c r="L356" t="str">
        <f>IF(A356="","","k"&amp;SUBSTITUTE(SUBSTITUTE(SUBSTITUTE(SUBSTITUTE(SUBSTITUTE(SUBSTITUTE(A356,"~","{t}"),"*","{s}"),"?","{q}"),"&lt;","{lt}"),"&gt;","{gt}"),"=","{eq}"))</f>
        <v/>
      </c>
      <c r="M356" t="str">
        <f>IF(B356="","","k"&amp;SUBSTITUTE(SUBSTITUTE(SUBSTITUTE(SUBSTITUTE(SUBSTITUTE(SUBSTITUTE(B356,"~","{t}"),"*","{s}"),"?","{q}"),"&lt;","{lt}"),"&gt;","{gt}"),"=","{eq}"))</f>
        <v/>
      </c>
    </row>
    <row r="357" spans="1:13" x14ac:dyDescent="0.25">
      <c r="A357" s="5"/>
      <c r="B357" s="5"/>
      <c r="C357" s="8"/>
      <c r="D357" s="8"/>
      <c r="E357" s="12"/>
      <c r="F357" s="12"/>
      <c r="G357" s="13" t="str">
        <f>IF(OR(H357="Current",H357="1–30 days",H357="31–60 days",H357="61–90 days",H357="91+ days"),IF(D357&gt;=Setup!$B$4,0,DATEDIF(D357,Setup!$B$4,"D")),"")</f>
        <v/>
      </c>
      <c r="H357" s="14" t="str">
        <f>IF(AND(A357="",B357="",C357="",D357="",E357="",F357=""),"",IF(OR(A357="",B357="",C357="",D357="",E357="",F357=""),"Incomplete",IF(COUNTIF($L$5:$L$1004,L357)&gt;1,"Check invoice #",IF(OR(COUNT(E357)=0,COUNT(F357)=0),"Check amounts",IF(OR(E357&lt;0,F357&lt;0,F357&gt;E357),"Check amounts",IF(OR(COUNT(C357)=0,COUNT(D357)=0),"Check dates",IF(D357&lt;C357,"Check dates",IF(ROUND(F357,2)=0,"Paid / zero balance",IF(Setup!$B$4="","Set aging date",IF(D357&gt;=Setup!$B$4,"Current",IF(DATEDIF(D357,Setup!$B$4,"D")&lt;=30,"1–30 days",IF(DATEDIF(D357,Setup!$B$4,"D")&lt;=60,"31–60 days",IF(DATEDIF(D357,Setup!$B$4,"D")&lt;=90,"61–90 days","91+ days")))))))))))))</f>
        <v/>
      </c>
      <c r="I357" s="5"/>
      <c r="J357" s="15">
        <f>IF(OR(H357="Current",H357="1–30 days",H357="31–60 days",H357="61–90 days",H357="91+ days"),F357,0)</f>
        <v>0</v>
      </c>
      <c r="K357">
        <f>IF(J357&gt;0,IF(COUNTIFS($M$5:$M357,M357,$J$5:$J357,"&gt;0")=1,1,0),0)</f>
        <v>0</v>
      </c>
      <c r="L357" t="str">
        <f>IF(A357="","","k"&amp;SUBSTITUTE(SUBSTITUTE(SUBSTITUTE(SUBSTITUTE(SUBSTITUTE(SUBSTITUTE(A357,"~","{t}"),"*","{s}"),"?","{q}"),"&lt;","{lt}"),"&gt;","{gt}"),"=","{eq}"))</f>
        <v/>
      </c>
      <c r="M357" t="str">
        <f>IF(B357="","","k"&amp;SUBSTITUTE(SUBSTITUTE(SUBSTITUTE(SUBSTITUTE(SUBSTITUTE(SUBSTITUTE(B357,"~","{t}"),"*","{s}"),"?","{q}"),"&lt;","{lt}"),"&gt;","{gt}"),"=","{eq}"))</f>
        <v/>
      </c>
    </row>
    <row r="358" spans="1:13" x14ac:dyDescent="0.25">
      <c r="A358" s="5"/>
      <c r="B358" s="5"/>
      <c r="C358" s="8"/>
      <c r="D358" s="8"/>
      <c r="E358" s="12"/>
      <c r="F358" s="12"/>
      <c r="G358" s="13" t="str">
        <f>IF(OR(H358="Current",H358="1–30 days",H358="31–60 days",H358="61–90 days",H358="91+ days"),IF(D358&gt;=Setup!$B$4,0,DATEDIF(D358,Setup!$B$4,"D")),"")</f>
        <v/>
      </c>
      <c r="H358" s="14" t="str">
        <f>IF(AND(A358="",B358="",C358="",D358="",E358="",F358=""),"",IF(OR(A358="",B358="",C358="",D358="",E358="",F358=""),"Incomplete",IF(COUNTIF($L$5:$L$1004,L358)&gt;1,"Check invoice #",IF(OR(COUNT(E358)=0,COUNT(F358)=0),"Check amounts",IF(OR(E358&lt;0,F358&lt;0,F358&gt;E358),"Check amounts",IF(OR(COUNT(C358)=0,COUNT(D358)=0),"Check dates",IF(D358&lt;C358,"Check dates",IF(ROUND(F358,2)=0,"Paid / zero balance",IF(Setup!$B$4="","Set aging date",IF(D358&gt;=Setup!$B$4,"Current",IF(DATEDIF(D358,Setup!$B$4,"D")&lt;=30,"1–30 days",IF(DATEDIF(D358,Setup!$B$4,"D")&lt;=60,"31–60 days",IF(DATEDIF(D358,Setup!$B$4,"D")&lt;=90,"61–90 days","91+ days")))))))))))))</f>
        <v/>
      </c>
      <c r="I358" s="5"/>
      <c r="J358" s="15">
        <f>IF(OR(H358="Current",H358="1–30 days",H358="31–60 days",H358="61–90 days",H358="91+ days"),F358,0)</f>
        <v>0</v>
      </c>
      <c r="K358">
        <f>IF(J358&gt;0,IF(COUNTIFS($M$5:$M358,M358,$J$5:$J358,"&gt;0")=1,1,0),0)</f>
        <v>0</v>
      </c>
      <c r="L358" t="str">
        <f>IF(A358="","","k"&amp;SUBSTITUTE(SUBSTITUTE(SUBSTITUTE(SUBSTITUTE(SUBSTITUTE(SUBSTITUTE(A358,"~","{t}"),"*","{s}"),"?","{q}"),"&lt;","{lt}"),"&gt;","{gt}"),"=","{eq}"))</f>
        <v/>
      </c>
      <c r="M358" t="str">
        <f>IF(B358="","","k"&amp;SUBSTITUTE(SUBSTITUTE(SUBSTITUTE(SUBSTITUTE(SUBSTITUTE(SUBSTITUTE(B358,"~","{t}"),"*","{s}"),"?","{q}"),"&lt;","{lt}"),"&gt;","{gt}"),"=","{eq}"))</f>
        <v/>
      </c>
    </row>
    <row r="359" spans="1:13" x14ac:dyDescent="0.25">
      <c r="A359" s="5"/>
      <c r="B359" s="5"/>
      <c r="C359" s="8"/>
      <c r="D359" s="8"/>
      <c r="E359" s="12"/>
      <c r="F359" s="12"/>
      <c r="G359" s="13" t="str">
        <f>IF(OR(H359="Current",H359="1–30 days",H359="31–60 days",H359="61–90 days",H359="91+ days"),IF(D359&gt;=Setup!$B$4,0,DATEDIF(D359,Setup!$B$4,"D")),"")</f>
        <v/>
      </c>
      <c r="H359" s="14" t="str">
        <f>IF(AND(A359="",B359="",C359="",D359="",E359="",F359=""),"",IF(OR(A359="",B359="",C359="",D359="",E359="",F359=""),"Incomplete",IF(COUNTIF($L$5:$L$1004,L359)&gt;1,"Check invoice #",IF(OR(COUNT(E359)=0,COUNT(F359)=0),"Check amounts",IF(OR(E359&lt;0,F359&lt;0,F359&gt;E359),"Check amounts",IF(OR(COUNT(C359)=0,COUNT(D359)=0),"Check dates",IF(D359&lt;C359,"Check dates",IF(ROUND(F359,2)=0,"Paid / zero balance",IF(Setup!$B$4="","Set aging date",IF(D359&gt;=Setup!$B$4,"Current",IF(DATEDIF(D359,Setup!$B$4,"D")&lt;=30,"1–30 days",IF(DATEDIF(D359,Setup!$B$4,"D")&lt;=60,"31–60 days",IF(DATEDIF(D359,Setup!$B$4,"D")&lt;=90,"61–90 days","91+ days")))))))))))))</f>
        <v/>
      </c>
      <c r="I359" s="5"/>
      <c r="J359" s="15">
        <f>IF(OR(H359="Current",H359="1–30 days",H359="31–60 days",H359="61–90 days",H359="91+ days"),F359,0)</f>
        <v>0</v>
      </c>
      <c r="K359">
        <f>IF(J359&gt;0,IF(COUNTIFS($M$5:$M359,M359,$J$5:$J359,"&gt;0")=1,1,0),0)</f>
        <v>0</v>
      </c>
      <c r="L359" t="str">
        <f>IF(A359="","","k"&amp;SUBSTITUTE(SUBSTITUTE(SUBSTITUTE(SUBSTITUTE(SUBSTITUTE(SUBSTITUTE(A359,"~","{t}"),"*","{s}"),"?","{q}"),"&lt;","{lt}"),"&gt;","{gt}"),"=","{eq}"))</f>
        <v/>
      </c>
      <c r="M359" t="str">
        <f>IF(B359="","","k"&amp;SUBSTITUTE(SUBSTITUTE(SUBSTITUTE(SUBSTITUTE(SUBSTITUTE(SUBSTITUTE(B359,"~","{t}"),"*","{s}"),"?","{q}"),"&lt;","{lt}"),"&gt;","{gt}"),"=","{eq}"))</f>
        <v/>
      </c>
    </row>
    <row r="360" spans="1:13" x14ac:dyDescent="0.25">
      <c r="A360" s="5"/>
      <c r="B360" s="5"/>
      <c r="C360" s="8"/>
      <c r="D360" s="8"/>
      <c r="E360" s="12"/>
      <c r="F360" s="12"/>
      <c r="G360" s="13" t="str">
        <f>IF(OR(H360="Current",H360="1–30 days",H360="31–60 days",H360="61–90 days",H360="91+ days"),IF(D360&gt;=Setup!$B$4,0,DATEDIF(D360,Setup!$B$4,"D")),"")</f>
        <v/>
      </c>
      <c r="H360" s="14" t="str">
        <f>IF(AND(A360="",B360="",C360="",D360="",E360="",F360=""),"",IF(OR(A360="",B360="",C360="",D360="",E360="",F360=""),"Incomplete",IF(COUNTIF($L$5:$L$1004,L360)&gt;1,"Check invoice #",IF(OR(COUNT(E360)=0,COUNT(F360)=0),"Check amounts",IF(OR(E360&lt;0,F360&lt;0,F360&gt;E360),"Check amounts",IF(OR(COUNT(C360)=0,COUNT(D360)=0),"Check dates",IF(D360&lt;C360,"Check dates",IF(ROUND(F360,2)=0,"Paid / zero balance",IF(Setup!$B$4="","Set aging date",IF(D360&gt;=Setup!$B$4,"Current",IF(DATEDIF(D360,Setup!$B$4,"D")&lt;=30,"1–30 days",IF(DATEDIF(D360,Setup!$B$4,"D")&lt;=60,"31–60 days",IF(DATEDIF(D360,Setup!$B$4,"D")&lt;=90,"61–90 days","91+ days")))))))))))))</f>
        <v/>
      </c>
      <c r="I360" s="5"/>
      <c r="J360" s="15">
        <f>IF(OR(H360="Current",H360="1–30 days",H360="31–60 days",H360="61–90 days",H360="91+ days"),F360,0)</f>
        <v>0</v>
      </c>
      <c r="K360">
        <f>IF(J360&gt;0,IF(COUNTIFS($M$5:$M360,M360,$J$5:$J360,"&gt;0")=1,1,0),0)</f>
        <v>0</v>
      </c>
      <c r="L360" t="str">
        <f>IF(A360="","","k"&amp;SUBSTITUTE(SUBSTITUTE(SUBSTITUTE(SUBSTITUTE(SUBSTITUTE(SUBSTITUTE(A360,"~","{t}"),"*","{s}"),"?","{q}"),"&lt;","{lt}"),"&gt;","{gt}"),"=","{eq}"))</f>
        <v/>
      </c>
      <c r="M360" t="str">
        <f>IF(B360="","","k"&amp;SUBSTITUTE(SUBSTITUTE(SUBSTITUTE(SUBSTITUTE(SUBSTITUTE(SUBSTITUTE(B360,"~","{t}"),"*","{s}"),"?","{q}"),"&lt;","{lt}"),"&gt;","{gt}"),"=","{eq}"))</f>
        <v/>
      </c>
    </row>
    <row r="361" spans="1:13" x14ac:dyDescent="0.25">
      <c r="A361" s="5"/>
      <c r="B361" s="5"/>
      <c r="C361" s="8"/>
      <c r="D361" s="8"/>
      <c r="E361" s="12"/>
      <c r="F361" s="12"/>
      <c r="G361" s="13" t="str">
        <f>IF(OR(H361="Current",H361="1–30 days",H361="31–60 days",H361="61–90 days",H361="91+ days"),IF(D361&gt;=Setup!$B$4,0,DATEDIF(D361,Setup!$B$4,"D")),"")</f>
        <v/>
      </c>
      <c r="H361" s="14" t="str">
        <f>IF(AND(A361="",B361="",C361="",D361="",E361="",F361=""),"",IF(OR(A361="",B361="",C361="",D361="",E361="",F361=""),"Incomplete",IF(COUNTIF($L$5:$L$1004,L361)&gt;1,"Check invoice #",IF(OR(COUNT(E361)=0,COUNT(F361)=0),"Check amounts",IF(OR(E361&lt;0,F361&lt;0,F361&gt;E361),"Check amounts",IF(OR(COUNT(C361)=0,COUNT(D361)=0),"Check dates",IF(D361&lt;C361,"Check dates",IF(ROUND(F361,2)=0,"Paid / zero balance",IF(Setup!$B$4="","Set aging date",IF(D361&gt;=Setup!$B$4,"Current",IF(DATEDIF(D361,Setup!$B$4,"D")&lt;=30,"1–30 days",IF(DATEDIF(D361,Setup!$B$4,"D")&lt;=60,"31–60 days",IF(DATEDIF(D361,Setup!$B$4,"D")&lt;=90,"61–90 days","91+ days")))))))))))))</f>
        <v/>
      </c>
      <c r="I361" s="5"/>
      <c r="J361" s="15">
        <f>IF(OR(H361="Current",H361="1–30 days",H361="31–60 days",H361="61–90 days",H361="91+ days"),F361,0)</f>
        <v>0</v>
      </c>
      <c r="K361">
        <f>IF(J361&gt;0,IF(COUNTIFS($M$5:$M361,M361,$J$5:$J361,"&gt;0")=1,1,0),0)</f>
        <v>0</v>
      </c>
      <c r="L361" t="str">
        <f>IF(A361="","","k"&amp;SUBSTITUTE(SUBSTITUTE(SUBSTITUTE(SUBSTITUTE(SUBSTITUTE(SUBSTITUTE(A361,"~","{t}"),"*","{s}"),"?","{q}"),"&lt;","{lt}"),"&gt;","{gt}"),"=","{eq}"))</f>
        <v/>
      </c>
      <c r="M361" t="str">
        <f>IF(B361="","","k"&amp;SUBSTITUTE(SUBSTITUTE(SUBSTITUTE(SUBSTITUTE(SUBSTITUTE(SUBSTITUTE(B361,"~","{t}"),"*","{s}"),"?","{q}"),"&lt;","{lt}"),"&gt;","{gt}"),"=","{eq}"))</f>
        <v/>
      </c>
    </row>
    <row r="362" spans="1:13" x14ac:dyDescent="0.25">
      <c r="A362" s="5"/>
      <c r="B362" s="5"/>
      <c r="C362" s="8"/>
      <c r="D362" s="8"/>
      <c r="E362" s="12"/>
      <c r="F362" s="12"/>
      <c r="G362" s="13" t="str">
        <f>IF(OR(H362="Current",H362="1–30 days",H362="31–60 days",H362="61–90 days",H362="91+ days"),IF(D362&gt;=Setup!$B$4,0,DATEDIF(D362,Setup!$B$4,"D")),"")</f>
        <v/>
      </c>
      <c r="H362" s="14" t="str">
        <f>IF(AND(A362="",B362="",C362="",D362="",E362="",F362=""),"",IF(OR(A362="",B362="",C362="",D362="",E362="",F362=""),"Incomplete",IF(COUNTIF($L$5:$L$1004,L362)&gt;1,"Check invoice #",IF(OR(COUNT(E362)=0,COUNT(F362)=0),"Check amounts",IF(OR(E362&lt;0,F362&lt;0,F362&gt;E362),"Check amounts",IF(OR(COUNT(C362)=0,COUNT(D362)=0),"Check dates",IF(D362&lt;C362,"Check dates",IF(ROUND(F362,2)=0,"Paid / zero balance",IF(Setup!$B$4="","Set aging date",IF(D362&gt;=Setup!$B$4,"Current",IF(DATEDIF(D362,Setup!$B$4,"D")&lt;=30,"1–30 days",IF(DATEDIF(D362,Setup!$B$4,"D")&lt;=60,"31–60 days",IF(DATEDIF(D362,Setup!$B$4,"D")&lt;=90,"61–90 days","91+ days")))))))))))))</f>
        <v/>
      </c>
      <c r="I362" s="5"/>
      <c r="J362" s="15">
        <f>IF(OR(H362="Current",H362="1–30 days",H362="31–60 days",H362="61–90 days",H362="91+ days"),F362,0)</f>
        <v>0</v>
      </c>
      <c r="K362">
        <f>IF(J362&gt;0,IF(COUNTIFS($M$5:$M362,M362,$J$5:$J362,"&gt;0")=1,1,0),0)</f>
        <v>0</v>
      </c>
      <c r="L362" t="str">
        <f>IF(A362="","","k"&amp;SUBSTITUTE(SUBSTITUTE(SUBSTITUTE(SUBSTITUTE(SUBSTITUTE(SUBSTITUTE(A362,"~","{t}"),"*","{s}"),"?","{q}"),"&lt;","{lt}"),"&gt;","{gt}"),"=","{eq}"))</f>
        <v/>
      </c>
      <c r="M362" t="str">
        <f>IF(B362="","","k"&amp;SUBSTITUTE(SUBSTITUTE(SUBSTITUTE(SUBSTITUTE(SUBSTITUTE(SUBSTITUTE(B362,"~","{t}"),"*","{s}"),"?","{q}"),"&lt;","{lt}"),"&gt;","{gt}"),"=","{eq}"))</f>
        <v/>
      </c>
    </row>
    <row r="363" spans="1:13" x14ac:dyDescent="0.25">
      <c r="A363" s="5"/>
      <c r="B363" s="5"/>
      <c r="C363" s="8"/>
      <c r="D363" s="8"/>
      <c r="E363" s="12"/>
      <c r="F363" s="12"/>
      <c r="G363" s="13" t="str">
        <f>IF(OR(H363="Current",H363="1–30 days",H363="31–60 days",H363="61–90 days",H363="91+ days"),IF(D363&gt;=Setup!$B$4,0,DATEDIF(D363,Setup!$B$4,"D")),"")</f>
        <v/>
      </c>
      <c r="H363" s="14" t="str">
        <f>IF(AND(A363="",B363="",C363="",D363="",E363="",F363=""),"",IF(OR(A363="",B363="",C363="",D363="",E363="",F363=""),"Incomplete",IF(COUNTIF($L$5:$L$1004,L363)&gt;1,"Check invoice #",IF(OR(COUNT(E363)=0,COUNT(F363)=0),"Check amounts",IF(OR(E363&lt;0,F363&lt;0,F363&gt;E363),"Check amounts",IF(OR(COUNT(C363)=0,COUNT(D363)=0),"Check dates",IF(D363&lt;C363,"Check dates",IF(ROUND(F363,2)=0,"Paid / zero balance",IF(Setup!$B$4="","Set aging date",IF(D363&gt;=Setup!$B$4,"Current",IF(DATEDIF(D363,Setup!$B$4,"D")&lt;=30,"1–30 days",IF(DATEDIF(D363,Setup!$B$4,"D")&lt;=60,"31–60 days",IF(DATEDIF(D363,Setup!$B$4,"D")&lt;=90,"61–90 days","91+ days")))))))))))))</f>
        <v/>
      </c>
      <c r="I363" s="5"/>
      <c r="J363" s="15">
        <f>IF(OR(H363="Current",H363="1–30 days",H363="31–60 days",H363="61–90 days",H363="91+ days"),F363,0)</f>
        <v>0</v>
      </c>
      <c r="K363">
        <f>IF(J363&gt;0,IF(COUNTIFS($M$5:$M363,M363,$J$5:$J363,"&gt;0")=1,1,0),0)</f>
        <v>0</v>
      </c>
      <c r="L363" t="str">
        <f>IF(A363="","","k"&amp;SUBSTITUTE(SUBSTITUTE(SUBSTITUTE(SUBSTITUTE(SUBSTITUTE(SUBSTITUTE(A363,"~","{t}"),"*","{s}"),"?","{q}"),"&lt;","{lt}"),"&gt;","{gt}"),"=","{eq}"))</f>
        <v/>
      </c>
      <c r="M363" t="str">
        <f>IF(B363="","","k"&amp;SUBSTITUTE(SUBSTITUTE(SUBSTITUTE(SUBSTITUTE(SUBSTITUTE(SUBSTITUTE(B363,"~","{t}"),"*","{s}"),"?","{q}"),"&lt;","{lt}"),"&gt;","{gt}"),"=","{eq}"))</f>
        <v/>
      </c>
    </row>
    <row r="364" spans="1:13" x14ac:dyDescent="0.25">
      <c r="A364" s="5"/>
      <c r="B364" s="5"/>
      <c r="C364" s="8"/>
      <c r="D364" s="8"/>
      <c r="E364" s="12"/>
      <c r="F364" s="12"/>
      <c r="G364" s="13" t="str">
        <f>IF(OR(H364="Current",H364="1–30 days",H364="31–60 days",H364="61–90 days",H364="91+ days"),IF(D364&gt;=Setup!$B$4,0,DATEDIF(D364,Setup!$B$4,"D")),"")</f>
        <v/>
      </c>
      <c r="H364" s="14" t="str">
        <f>IF(AND(A364="",B364="",C364="",D364="",E364="",F364=""),"",IF(OR(A364="",B364="",C364="",D364="",E364="",F364=""),"Incomplete",IF(COUNTIF($L$5:$L$1004,L364)&gt;1,"Check invoice #",IF(OR(COUNT(E364)=0,COUNT(F364)=0),"Check amounts",IF(OR(E364&lt;0,F364&lt;0,F364&gt;E364),"Check amounts",IF(OR(COUNT(C364)=0,COUNT(D364)=0),"Check dates",IF(D364&lt;C364,"Check dates",IF(ROUND(F364,2)=0,"Paid / zero balance",IF(Setup!$B$4="","Set aging date",IF(D364&gt;=Setup!$B$4,"Current",IF(DATEDIF(D364,Setup!$B$4,"D")&lt;=30,"1–30 days",IF(DATEDIF(D364,Setup!$B$4,"D")&lt;=60,"31–60 days",IF(DATEDIF(D364,Setup!$B$4,"D")&lt;=90,"61–90 days","91+ days")))))))))))))</f>
        <v/>
      </c>
      <c r="I364" s="5"/>
      <c r="J364" s="15">
        <f>IF(OR(H364="Current",H364="1–30 days",H364="31–60 days",H364="61–90 days",H364="91+ days"),F364,0)</f>
        <v>0</v>
      </c>
      <c r="K364">
        <f>IF(J364&gt;0,IF(COUNTIFS($M$5:$M364,M364,$J$5:$J364,"&gt;0")=1,1,0),0)</f>
        <v>0</v>
      </c>
      <c r="L364" t="str">
        <f>IF(A364="","","k"&amp;SUBSTITUTE(SUBSTITUTE(SUBSTITUTE(SUBSTITUTE(SUBSTITUTE(SUBSTITUTE(A364,"~","{t}"),"*","{s}"),"?","{q}"),"&lt;","{lt}"),"&gt;","{gt}"),"=","{eq}"))</f>
        <v/>
      </c>
      <c r="M364" t="str">
        <f>IF(B364="","","k"&amp;SUBSTITUTE(SUBSTITUTE(SUBSTITUTE(SUBSTITUTE(SUBSTITUTE(SUBSTITUTE(B364,"~","{t}"),"*","{s}"),"?","{q}"),"&lt;","{lt}"),"&gt;","{gt}"),"=","{eq}"))</f>
        <v/>
      </c>
    </row>
    <row r="365" spans="1:13" x14ac:dyDescent="0.25">
      <c r="A365" s="5"/>
      <c r="B365" s="5"/>
      <c r="C365" s="8"/>
      <c r="D365" s="8"/>
      <c r="E365" s="12"/>
      <c r="F365" s="12"/>
      <c r="G365" s="13" t="str">
        <f>IF(OR(H365="Current",H365="1–30 days",H365="31–60 days",H365="61–90 days",H365="91+ days"),IF(D365&gt;=Setup!$B$4,0,DATEDIF(D365,Setup!$B$4,"D")),"")</f>
        <v/>
      </c>
      <c r="H365" s="14" t="str">
        <f>IF(AND(A365="",B365="",C365="",D365="",E365="",F365=""),"",IF(OR(A365="",B365="",C365="",D365="",E365="",F365=""),"Incomplete",IF(COUNTIF($L$5:$L$1004,L365)&gt;1,"Check invoice #",IF(OR(COUNT(E365)=0,COUNT(F365)=0),"Check amounts",IF(OR(E365&lt;0,F365&lt;0,F365&gt;E365),"Check amounts",IF(OR(COUNT(C365)=0,COUNT(D365)=0),"Check dates",IF(D365&lt;C365,"Check dates",IF(ROUND(F365,2)=0,"Paid / zero balance",IF(Setup!$B$4="","Set aging date",IF(D365&gt;=Setup!$B$4,"Current",IF(DATEDIF(D365,Setup!$B$4,"D")&lt;=30,"1–30 days",IF(DATEDIF(D365,Setup!$B$4,"D")&lt;=60,"31–60 days",IF(DATEDIF(D365,Setup!$B$4,"D")&lt;=90,"61–90 days","91+ days")))))))))))))</f>
        <v/>
      </c>
      <c r="I365" s="5"/>
      <c r="J365" s="15">
        <f>IF(OR(H365="Current",H365="1–30 days",H365="31–60 days",H365="61–90 days",H365="91+ days"),F365,0)</f>
        <v>0</v>
      </c>
      <c r="K365">
        <f>IF(J365&gt;0,IF(COUNTIFS($M$5:$M365,M365,$J$5:$J365,"&gt;0")=1,1,0),0)</f>
        <v>0</v>
      </c>
      <c r="L365" t="str">
        <f>IF(A365="","","k"&amp;SUBSTITUTE(SUBSTITUTE(SUBSTITUTE(SUBSTITUTE(SUBSTITUTE(SUBSTITUTE(A365,"~","{t}"),"*","{s}"),"?","{q}"),"&lt;","{lt}"),"&gt;","{gt}"),"=","{eq}"))</f>
        <v/>
      </c>
      <c r="M365" t="str">
        <f>IF(B365="","","k"&amp;SUBSTITUTE(SUBSTITUTE(SUBSTITUTE(SUBSTITUTE(SUBSTITUTE(SUBSTITUTE(B365,"~","{t}"),"*","{s}"),"?","{q}"),"&lt;","{lt}"),"&gt;","{gt}"),"=","{eq}"))</f>
        <v/>
      </c>
    </row>
    <row r="366" spans="1:13" x14ac:dyDescent="0.25">
      <c r="A366" s="5"/>
      <c r="B366" s="5"/>
      <c r="C366" s="8"/>
      <c r="D366" s="8"/>
      <c r="E366" s="12"/>
      <c r="F366" s="12"/>
      <c r="G366" s="13" t="str">
        <f>IF(OR(H366="Current",H366="1–30 days",H366="31–60 days",H366="61–90 days",H366="91+ days"),IF(D366&gt;=Setup!$B$4,0,DATEDIF(D366,Setup!$B$4,"D")),"")</f>
        <v/>
      </c>
      <c r="H366" s="14" t="str">
        <f>IF(AND(A366="",B366="",C366="",D366="",E366="",F366=""),"",IF(OR(A366="",B366="",C366="",D366="",E366="",F366=""),"Incomplete",IF(COUNTIF($L$5:$L$1004,L366)&gt;1,"Check invoice #",IF(OR(COUNT(E366)=0,COUNT(F366)=0),"Check amounts",IF(OR(E366&lt;0,F366&lt;0,F366&gt;E366),"Check amounts",IF(OR(COUNT(C366)=0,COUNT(D366)=0),"Check dates",IF(D366&lt;C366,"Check dates",IF(ROUND(F366,2)=0,"Paid / zero balance",IF(Setup!$B$4="","Set aging date",IF(D366&gt;=Setup!$B$4,"Current",IF(DATEDIF(D366,Setup!$B$4,"D")&lt;=30,"1–30 days",IF(DATEDIF(D366,Setup!$B$4,"D")&lt;=60,"31–60 days",IF(DATEDIF(D366,Setup!$B$4,"D")&lt;=90,"61–90 days","91+ days")))))))))))))</f>
        <v/>
      </c>
      <c r="I366" s="5"/>
      <c r="J366" s="15">
        <f>IF(OR(H366="Current",H366="1–30 days",H366="31–60 days",H366="61–90 days",H366="91+ days"),F366,0)</f>
        <v>0</v>
      </c>
      <c r="K366">
        <f>IF(J366&gt;0,IF(COUNTIFS($M$5:$M366,M366,$J$5:$J366,"&gt;0")=1,1,0),0)</f>
        <v>0</v>
      </c>
      <c r="L366" t="str">
        <f>IF(A366="","","k"&amp;SUBSTITUTE(SUBSTITUTE(SUBSTITUTE(SUBSTITUTE(SUBSTITUTE(SUBSTITUTE(A366,"~","{t}"),"*","{s}"),"?","{q}"),"&lt;","{lt}"),"&gt;","{gt}"),"=","{eq}"))</f>
        <v/>
      </c>
      <c r="M366" t="str">
        <f>IF(B366="","","k"&amp;SUBSTITUTE(SUBSTITUTE(SUBSTITUTE(SUBSTITUTE(SUBSTITUTE(SUBSTITUTE(B366,"~","{t}"),"*","{s}"),"?","{q}"),"&lt;","{lt}"),"&gt;","{gt}"),"=","{eq}"))</f>
        <v/>
      </c>
    </row>
    <row r="367" spans="1:13" x14ac:dyDescent="0.25">
      <c r="A367" s="5"/>
      <c r="B367" s="5"/>
      <c r="C367" s="8"/>
      <c r="D367" s="8"/>
      <c r="E367" s="12"/>
      <c r="F367" s="12"/>
      <c r="G367" s="13" t="str">
        <f>IF(OR(H367="Current",H367="1–30 days",H367="31–60 days",H367="61–90 days",H367="91+ days"),IF(D367&gt;=Setup!$B$4,0,DATEDIF(D367,Setup!$B$4,"D")),"")</f>
        <v/>
      </c>
      <c r="H367" s="14" t="str">
        <f>IF(AND(A367="",B367="",C367="",D367="",E367="",F367=""),"",IF(OR(A367="",B367="",C367="",D367="",E367="",F367=""),"Incomplete",IF(COUNTIF($L$5:$L$1004,L367)&gt;1,"Check invoice #",IF(OR(COUNT(E367)=0,COUNT(F367)=0),"Check amounts",IF(OR(E367&lt;0,F367&lt;0,F367&gt;E367),"Check amounts",IF(OR(COUNT(C367)=0,COUNT(D367)=0),"Check dates",IF(D367&lt;C367,"Check dates",IF(ROUND(F367,2)=0,"Paid / zero balance",IF(Setup!$B$4="","Set aging date",IF(D367&gt;=Setup!$B$4,"Current",IF(DATEDIF(D367,Setup!$B$4,"D")&lt;=30,"1–30 days",IF(DATEDIF(D367,Setup!$B$4,"D")&lt;=60,"31–60 days",IF(DATEDIF(D367,Setup!$B$4,"D")&lt;=90,"61–90 days","91+ days")))))))))))))</f>
        <v/>
      </c>
      <c r="I367" s="5"/>
      <c r="J367" s="15">
        <f>IF(OR(H367="Current",H367="1–30 days",H367="31–60 days",H367="61–90 days",H367="91+ days"),F367,0)</f>
        <v>0</v>
      </c>
      <c r="K367">
        <f>IF(J367&gt;0,IF(COUNTIFS($M$5:$M367,M367,$J$5:$J367,"&gt;0")=1,1,0),0)</f>
        <v>0</v>
      </c>
      <c r="L367" t="str">
        <f>IF(A367="","","k"&amp;SUBSTITUTE(SUBSTITUTE(SUBSTITUTE(SUBSTITUTE(SUBSTITUTE(SUBSTITUTE(A367,"~","{t}"),"*","{s}"),"?","{q}"),"&lt;","{lt}"),"&gt;","{gt}"),"=","{eq}"))</f>
        <v/>
      </c>
      <c r="M367" t="str">
        <f>IF(B367="","","k"&amp;SUBSTITUTE(SUBSTITUTE(SUBSTITUTE(SUBSTITUTE(SUBSTITUTE(SUBSTITUTE(B367,"~","{t}"),"*","{s}"),"?","{q}"),"&lt;","{lt}"),"&gt;","{gt}"),"=","{eq}"))</f>
        <v/>
      </c>
    </row>
    <row r="368" spans="1:13" x14ac:dyDescent="0.25">
      <c r="A368" s="5"/>
      <c r="B368" s="5"/>
      <c r="C368" s="8"/>
      <c r="D368" s="8"/>
      <c r="E368" s="12"/>
      <c r="F368" s="12"/>
      <c r="G368" s="13" t="str">
        <f>IF(OR(H368="Current",H368="1–30 days",H368="31–60 days",H368="61–90 days",H368="91+ days"),IF(D368&gt;=Setup!$B$4,0,DATEDIF(D368,Setup!$B$4,"D")),"")</f>
        <v/>
      </c>
      <c r="H368" s="14" t="str">
        <f>IF(AND(A368="",B368="",C368="",D368="",E368="",F368=""),"",IF(OR(A368="",B368="",C368="",D368="",E368="",F368=""),"Incomplete",IF(COUNTIF($L$5:$L$1004,L368)&gt;1,"Check invoice #",IF(OR(COUNT(E368)=0,COUNT(F368)=0),"Check amounts",IF(OR(E368&lt;0,F368&lt;0,F368&gt;E368),"Check amounts",IF(OR(COUNT(C368)=0,COUNT(D368)=0),"Check dates",IF(D368&lt;C368,"Check dates",IF(ROUND(F368,2)=0,"Paid / zero balance",IF(Setup!$B$4="","Set aging date",IF(D368&gt;=Setup!$B$4,"Current",IF(DATEDIF(D368,Setup!$B$4,"D")&lt;=30,"1–30 days",IF(DATEDIF(D368,Setup!$B$4,"D")&lt;=60,"31–60 days",IF(DATEDIF(D368,Setup!$B$4,"D")&lt;=90,"61–90 days","91+ days")))))))))))))</f>
        <v/>
      </c>
      <c r="I368" s="5"/>
      <c r="J368" s="15">
        <f>IF(OR(H368="Current",H368="1–30 days",H368="31–60 days",H368="61–90 days",H368="91+ days"),F368,0)</f>
        <v>0</v>
      </c>
      <c r="K368">
        <f>IF(J368&gt;0,IF(COUNTIFS($M$5:$M368,M368,$J$5:$J368,"&gt;0")=1,1,0),0)</f>
        <v>0</v>
      </c>
      <c r="L368" t="str">
        <f>IF(A368="","","k"&amp;SUBSTITUTE(SUBSTITUTE(SUBSTITUTE(SUBSTITUTE(SUBSTITUTE(SUBSTITUTE(A368,"~","{t}"),"*","{s}"),"?","{q}"),"&lt;","{lt}"),"&gt;","{gt}"),"=","{eq}"))</f>
        <v/>
      </c>
      <c r="M368" t="str">
        <f>IF(B368="","","k"&amp;SUBSTITUTE(SUBSTITUTE(SUBSTITUTE(SUBSTITUTE(SUBSTITUTE(SUBSTITUTE(B368,"~","{t}"),"*","{s}"),"?","{q}"),"&lt;","{lt}"),"&gt;","{gt}"),"=","{eq}"))</f>
        <v/>
      </c>
    </row>
    <row r="369" spans="1:13" x14ac:dyDescent="0.25">
      <c r="A369" s="5"/>
      <c r="B369" s="5"/>
      <c r="C369" s="8"/>
      <c r="D369" s="8"/>
      <c r="E369" s="12"/>
      <c r="F369" s="12"/>
      <c r="G369" s="13" t="str">
        <f>IF(OR(H369="Current",H369="1–30 days",H369="31–60 days",H369="61–90 days",H369="91+ days"),IF(D369&gt;=Setup!$B$4,0,DATEDIF(D369,Setup!$B$4,"D")),"")</f>
        <v/>
      </c>
      <c r="H369" s="14" t="str">
        <f>IF(AND(A369="",B369="",C369="",D369="",E369="",F369=""),"",IF(OR(A369="",B369="",C369="",D369="",E369="",F369=""),"Incomplete",IF(COUNTIF($L$5:$L$1004,L369)&gt;1,"Check invoice #",IF(OR(COUNT(E369)=0,COUNT(F369)=0),"Check amounts",IF(OR(E369&lt;0,F369&lt;0,F369&gt;E369),"Check amounts",IF(OR(COUNT(C369)=0,COUNT(D369)=0),"Check dates",IF(D369&lt;C369,"Check dates",IF(ROUND(F369,2)=0,"Paid / zero balance",IF(Setup!$B$4="","Set aging date",IF(D369&gt;=Setup!$B$4,"Current",IF(DATEDIF(D369,Setup!$B$4,"D")&lt;=30,"1–30 days",IF(DATEDIF(D369,Setup!$B$4,"D")&lt;=60,"31–60 days",IF(DATEDIF(D369,Setup!$B$4,"D")&lt;=90,"61–90 days","91+ days")))))))))))))</f>
        <v/>
      </c>
      <c r="I369" s="5"/>
      <c r="J369" s="15">
        <f>IF(OR(H369="Current",H369="1–30 days",H369="31–60 days",H369="61–90 days",H369="91+ days"),F369,0)</f>
        <v>0</v>
      </c>
      <c r="K369">
        <f>IF(J369&gt;0,IF(COUNTIFS($M$5:$M369,M369,$J$5:$J369,"&gt;0")=1,1,0),0)</f>
        <v>0</v>
      </c>
      <c r="L369" t="str">
        <f>IF(A369="","","k"&amp;SUBSTITUTE(SUBSTITUTE(SUBSTITUTE(SUBSTITUTE(SUBSTITUTE(SUBSTITUTE(A369,"~","{t}"),"*","{s}"),"?","{q}"),"&lt;","{lt}"),"&gt;","{gt}"),"=","{eq}"))</f>
        <v/>
      </c>
      <c r="M369" t="str">
        <f>IF(B369="","","k"&amp;SUBSTITUTE(SUBSTITUTE(SUBSTITUTE(SUBSTITUTE(SUBSTITUTE(SUBSTITUTE(B369,"~","{t}"),"*","{s}"),"?","{q}"),"&lt;","{lt}"),"&gt;","{gt}"),"=","{eq}"))</f>
        <v/>
      </c>
    </row>
    <row r="370" spans="1:13" x14ac:dyDescent="0.25">
      <c r="A370" s="5"/>
      <c r="B370" s="5"/>
      <c r="C370" s="8"/>
      <c r="D370" s="8"/>
      <c r="E370" s="12"/>
      <c r="F370" s="12"/>
      <c r="G370" s="13" t="str">
        <f>IF(OR(H370="Current",H370="1–30 days",H370="31–60 days",H370="61–90 days",H370="91+ days"),IF(D370&gt;=Setup!$B$4,0,DATEDIF(D370,Setup!$B$4,"D")),"")</f>
        <v/>
      </c>
      <c r="H370" s="14" t="str">
        <f>IF(AND(A370="",B370="",C370="",D370="",E370="",F370=""),"",IF(OR(A370="",B370="",C370="",D370="",E370="",F370=""),"Incomplete",IF(COUNTIF($L$5:$L$1004,L370)&gt;1,"Check invoice #",IF(OR(COUNT(E370)=0,COUNT(F370)=0),"Check amounts",IF(OR(E370&lt;0,F370&lt;0,F370&gt;E370),"Check amounts",IF(OR(COUNT(C370)=0,COUNT(D370)=0),"Check dates",IF(D370&lt;C370,"Check dates",IF(ROUND(F370,2)=0,"Paid / zero balance",IF(Setup!$B$4="","Set aging date",IF(D370&gt;=Setup!$B$4,"Current",IF(DATEDIF(D370,Setup!$B$4,"D")&lt;=30,"1–30 days",IF(DATEDIF(D370,Setup!$B$4,"D")&lt;=60,"31–60 days",IF(DATEDIF(D370,Setup!$B$4,"D")&lt;=90,"61–90 days","91+ days")))))))))))))</f>
        <v/>
      </c>
      <c r="I370" s="5"/>
      <c r="J370" s="15">
        <f>IF(OR(H370="Current",H370="1–30 days",H370="31–60 days",H370="61–90 days",H370="91+ days"),F370,0)</f>
        <v>0</v>
      </c>
      <c r="K370">
        <f>IF(J370&gt;0,IF(COUNTIFS($M$5:$M370,M370,$J$5:$J370,"&gt;0")=1,1,0),0)</f>
        <v>0</v>
      </c>
      <c r="L370" t="str">
        <f>IF(A370="","","k"&amp;SUBSTITUTE(SUBSTITUTE(SUBSTITUTE(SUBSTITUTE(SUBSTITUTE(SUBSTITUTE(A370,"~","{t}"),"*","{s}"),"?","{q}"),"&lt;","{lt}"),"&gt;","{gt}"),"=","{eq}"))</f>
        <v/>
      </c>
      <c r="M370" t="str">
        <f>IF(B370="","","k"&amp;SUBSTITUTE(SUBSTITUTE(SUBSTITUTE(SUBSTITUTE(SUBSTITUTE(SUBSTITUTE(B370,"~","{t}"),"*","{s}"),"?","{q}"),"&lt;","{lt}"),"&gt;","{gt}"),"=","{eq}"))</f>
        <v/>
      </c>
    </row>
    <row r="371" spans="1:13" x14ac:dyDescent="0.25">
      <c r="A371" s="5"/>
      <c r="B371" s="5"/>
      <c r="C371" s="8"/>
      <c r="D371" s="8"/>
      <c r="E371" s="12"/>
      <c r="F371" s="12"/>
      <c r="G371" s="13" t="str">
        <f>IF(OR(H371="Current",H371="1–30 days",H371="31–60 days",H371="61–90 days",H371="91+ days"),IF(D371&gt;=Setup!$B$4,0,DATEDIF(D371,Setup!$B$4,"D")),"")</f>
        <v/>
      </c>
      <c r="H371" s="14" t="str">
        <f>IF(AND(A371="",B371="",C371="",D371="",E371="",F371=""),"",IF(OR(A371="",B371="",C371="",D371="",E371="",F371=""),"Incomplete",IF(COUNTIF($L$5:$L$1004,L371)&gt;1,"Check invoice #",IF(OR(COUNT(E371)=0,COUNT(F371)=0),"Check amounts",IF(OR(E371&lt;0,F371&lt;0,F371&gt;E371),"Check amounts",IF(OR(COUNT(C371)=0,COUNT(D371)=0),"Check dates",IF(D371&lt;C371,"Check dates",IF(ROUND(F371,2)=0,"Paid / zero balance",IF(Setup!$B$4="","Set aging date",IF(D371&gt;=Setup!$B$4,"Current",IF(DATEDIF(D371,Setup!$B$4,"D")&lt;=30,"1–30 days",IF(DATEDIF(D371,Setup!$B$4,"D")&lt;=60,"31–60 days",IF(DATEDIF(D371,Setup!$B$4,"D")&lt;=90,"61–90 days","91+ days")))))))))))))</f>
        <v/>
      </c>
      <c r="I371" s="5"/>
      <c r="J371" s="15">
        <f>IF(OR(H371="Current",H371="1–30 days",H371="31–60 days",H371="61–90 days",H371="91+ days"),F371,0)</f>
        <v>0</v>
      </c>
      <c r="K371">
        <f>IF(J371&gt;0,IF(COUNTIFS($M$5:$M371,M371,$J$5:$J371,"&gt;0")=1,1,0),0)</f>
        <v>0</v>
      </c>
      <c r="L371" t="str">
        <f>IF(A371="","","k"&amp;SUBSTITUTE(SUBSTITUTE(SUBSTITUTE(SUBSTITUTE(SUBSTITUTE(SUBSTITUTE(A371,"~","{t}"),"*","{s}"),"?","{q}"),"&lt;","{lt}"),"&gt;","{gt}"),"=","{eq}"))</f>
        <v/>
      </c>
      <c r="M371" t="str">
        <f>IF(B371="","","k"&amp;SUBSTITUTE(SUBSTITUTE(SUBSTITUTE(SUBSTITUTE(SUBSTITUTE(SUBSTITUTE(B371,"~","{t}"),"*","{s}"),"?","{q}"),"&lt;","{lt}"),"&gt;","{gt}"),"=","{eq}"))</f>
        <v/>
      </c>
    </row>
    <row r="372" spans="1:13" x14ac:dyDescent="0.25">
      <c r="A372" s="5"/>
      <c r="B372" s="5"/>
      <c r="C372" s="8"/>
      <c r="D372" s="8"/>
      <c r="E372" s="12"/>
      <c r="F372" s="12"/>
      <c r="G372" s="13" t="str">
        <f>IF(OR(H372="Current",H372="1–30 days",H372="31–60 days",H372="61–90 days",H372="91+ days"),IF(D372&gt;=Setup!$B$4,0,DATEDIF(D372,Setup!$B$4,"D")),"")</f>
        <v/>
      </c>
      <c r="H372" s="14" t="str">
        <f>IF(AND(A372="",B372="",C372="",D372="",E372="",F372=""),"",IF(OR(A372="",B372="",C372="",D372="",E372="",F372=""),"Incomplete",IF(COUNTIF($L$5:$L$1004,L372)&gt;1,"Check invoice #",IF(OR(COUNT(E372)=0,COUNT(F372)=0),"Check amounts",IF(OR(E372&lt;0,F372&lt;0,F372&gt;E372),"Check amounts",IF(OR(COUNT(C372)=0,COUNT(D372)=0),"Check dates",IF(D372&lt;C372,"Check dates",IF(ROUND(F372,2)=0,"Paid / zero balance",IF(Setup!$B$4="","Set aging date",IF(D372&gt;=Setup!$B$4,"Current",IF(DATEDIF(D372,Setup!$B$4,"D")&lt;=30,"1–30 days",IF(DATEDIF(D372,Setup!$B$4,"D")&lt;=60,"31–60 days",IF(DATEDIF(D372,Setup!$B$4,"D")&lt;=90,"61–90 days","91+ days")))))))))))))</f>
        <v/>
      </c>
      <c r="I372" s="5"/>
      <c r="J372" s="15">
        <f>IF(OR(H372="Current",H372="1–30 days",H372="31–60 days",H372="61–90 days",H372="91+ days"),F372,0)</f>
        <v>0</v>
      </c>
      <c r="K372">
        <f>IF(J372&gt;0,IF(COUNTIFS($M$5:$M372,M372,$J$5:$J372,"&gt;0")=1,1,0),0)</f>
        <v>0</v>
      </c>
      <c r="L372" t="str">
        <f>IF(A372="","","k"&amp;SUBSTITUTE(SUBSTITUTE(SUBSTITUTE(SUBSTITUTE(SUBSTITUTE(SUBSTITUTE(A372,"~","{t}"),"*","{s}"),"?","{q}"),"&lt;","{lt}"),"&gt;","{gt}"),"=","{eq}"))</f>
        <v/>
      </c>
      <c r="M372" t="str">
        <f>IF(B372="","","k"&amp;SUBSTITUTE(SUBSTITUTE(SUBSTITUTE(SUBSTITUTE(SUBSTITUTE(SUBSTITUTE(B372,"~","{t}"),"*","{s}"),"?","{q}"),"&lt;","{lt}"),"&gt;","{gt}"),"=","{eq}"))</f>
        <v/>
      </c>
    </row>
    <row r="373" spans="1:13" x14ac:dyDescent="0.25">
      <c r="A373" s="5"/>
      <c r="B373" s="5"/>
      <c r="C373" s="8"/>
      <c r="D373" s="8"/>
      <c r="E373" s="12"/>
      <c r="F373" s="12"/>
      <c r="G373" s="13" t="str">
        <f>IF(OR(H373="Current",H373="1–30 days",H373="31–60 days",H373="61–90 days",H373="91+ days"),IF(D373&gt;=Setup!$B$4,0,DATEDIF(D373,Setup!$B$4,"D")),"")</f>
        <v/>
      </c>
      <c r="H373" s="14" t="str">
        <f>IF(AND(A373="",B373="",C373="",D373="",E373="",F373=""),"",IF(OR(A373="",B373="",C373="",D373="",E373="",F373=""),"Incomplete",IF(COUNTIF($L$5:$L$1004,L373)&gt;1,"Check invoice #",IF(OR(COUNT(E373)=0,COUNT(F373)=0),"Check amounts",IF(OR(E373&lt;0,F373&lt;0,F373&gt;E373),"Check amounts",IF(OR(COUNT(C373)=0,COUNT(D373)=0),"Check dates",IF(D373&lt;C373,"Check dates",IF(ROUND(F373,2)=0,"Paid / zero balance",IF(Setup!$B$4="","Set aging date",IF(D373&gt;=Setup!$B$4,"Current",IF(DATEDIF(D373,Setup!$B$4,"D")&lt;=30,"1–30 days",IF(DATEDIF(D373,Setup!$B$4,"D")&lt;=60,"31–60 days",IF(DATEDIF(D373,Setup!$B$4,"D")&lt;=90,"61–90 days","91+ days")))))))))))))</f>
        <v/>
      </c>
      <c r="I373" s="5"/>
      <c r="J373" s="15">
        <f>IF(OR(H373="Current",H373="1–30 days",H373="31–60 days",H373="61–90 days",H373="91+ days"),F373,0)</f>
        <v>0</v>
      </c>
      <c r="K373">
        <f>IF(J373&gt;0,IF(COUNTIFS($M$5:$M373,M373,$J$5:$J373,"&gt;0")=1,1,0),0)</f>
        <v>0</v>
      </c>
      <c r="L373" t="str">
        <f>IF(A373="","","k"&amp;SUBSTITUTE(SUBSTITUTE(SUBSTITUTE(SUBSTITUTE(SUBSTITUTE(SUBSTITUTE(A373,"~","{t}"),"*","{s}"),"?","{q}"),"&lt;","{lt}"),"&gt;","{gt}"),"=","{eq}"))</f>
        <v/>
      </c>
      <c r="M373" t="str">
        <f>IF(B373="","","k"&amp;SUBSTITUTE(SUBSTITUTE(SUBSTITUTE(SUBSTITUTE(SUBSTITUTE(SUBSTITUTE(B373,"~","{t}"),"*","{s}"),"?","{q}"),"&lt;","{lt}"),"&gt;","{gt}"),"=","{eq}"))</f>
        <v/>
      </c>
    </row>
    <row r="374" spans="1:13" x14ac:dyDescent="0.25">
      <c r="A374" s="5"/>
      <c r="B374" s="5"/>
      <c r="C374" s="8"/>
      <c r="D374" s="8"/>
      <c r="E374" s="12"/>
      <c r="F374" s="12"/>
      <c r="G374" s="13" t="str">
        <f>IF(OR(H374="Current",H374="1–30 days",H374="31–60 days",H374="61–90 days",H374="91+ days"),IF(D374&gt;=Setup!$B$4,0,DATEDIF(D374,Setup!$B$4,"D")),"")</f>
        <v/>
      </c>
      <c r="H374" s="14" t="str">
        <f>IF(AND(A374="",B374="",C374="",D374="",E374="",F374=""),"",IF(OR(A374="",B374="",C374="",D374="",E374="",F374=""),"Incomplete",IF(COUNTIF($L$5:$L$1004,L374)&gt;1,"Check invoice #",IF(OR(COUNT(E374)=0,COUNT(F374)=0),"Check amounts",IF(OR(E374&lt;0,F374&lt;0,F374&gt;E374),"Check amounts",IF(OR(COUNT(C374)=0,COUNT(D374)=0),"Check dates",IF(D374&lt;C374,"Check dates",IF(ROUND(F374,2)=0,"Paid / zero balance",IF(Setup!$B$4="","Set aging date",IF(D374&gt;=Setup!$B$4,"Current",IF(DATEDIF(D374,Setup!$B$4,"D")&lt;=30,"1–30 days",IF(DATEDIF(D374,Setup!$B$4,"D")&lt;=60,"31–60 days",IF(DATEDIF(D374,Setup!$B$4,"D")&lt;=90,"61–90 days","91+ days")))))))))))))</f>
        <v/>
      </c>
      <c r="I374" s="5"/>
      <c r="J374" s="15">
        <f>IF(OR(H374="Current",H374="1–30 days",H374="31–60 days",H374="61–90 days",H374="91+ days"),F374,0)</f>
        <v>0</v>
      </c>
      <c r="K374">
        <f>IF(J374&gt;0,IF(COUNTIFS($M$5:$M374,M374,$J$5:$J374,"&gt;0")=1,1,0),0)</f>
        <v>0</v>
      </c>
      <c r="L374" t="str">
        <f>IF(A374="","","k"&amp;SUBSTITUTE(SUBSTITUTE(SUBSTITUTE(SUBSTITUTE(SUBSTITUTE(SUBSTITUTE(A374,"~","{t}"),"*","{s}"),"?","{q}"),"&lt;","{lt}"),"&gt;","{gt}"),"=","{eq}"))</f>
        <v/>
      </c>
      <c r="M374" t="str">
        <f>IF(B374="","","k"&amp;SUBSTITUTE(SUBSTITUTE(SUBSTITUTE(SUBSTITUTE(SUBSTITUTE(SUBSTITUTE(B374,"~","{t}"),"*","{s}"),"?","{q}"),"&lt;","{lt}"),"&gt;","{gt}"),"=","{eq}"))</f>
        <v/>
      </c>
    </row>
    <row r="375" spans="1:13" x14ac:dyDescent="0.25">
      <c r="A375" s="5"/>
      <c r="B375" s="5"/>
      <c r="C375" s="8"/>
      <c r="D375" s="8"/>
      <c r="E375" s="12"/>
      <c r="F375" s="12"/>
      <c r="G375" s="13" t="str">
        <f>IF(OR(H375="Current",H375="1–30 days",H375="31–60 days",H375="61–90 days",H375="91+ days"),IF(D375&gt;=Setup!$B$4,0,DATEDIF(D375,Setup!$B$4,"D")),"")</f>
        <v/>
      </c>
      <c r="H375" s="14" t="str">
        <f>IF(AND(A375="",B375="",C375="",D375="",E375="",F375=""),"",IF(OR(A375="",B375="",C375="",D375="",E375="",F375=""),"Incomplete",IF(COUNTIF($L$5:$L$1004,L375)&gt;1,"Check invoice #",IF(OR(COUNT(E375)=0,COUNT(F375)=0),"Check amounts",IF(OR(E375&lt;0,F375&lt;0,F375&gt;E375),"Check amounts",IF(OR(COUNT(C375)=0,COUNT(D375)=0),"Check dates",IF(D375&lt;C375,"Check dates",IF(ROUND(F375,2)=0,"Paid / zero balance",IF(Setup!$B$4="","Set aging date",IF(D375&gt;=Setup!$B$4,"Current",IF(DATEDIF(D375,Setup!$B$4,"D")&lt;=30,"1–30 days",IF(DATEDIF(D375,Setup!$B$4,"D")&lt;=60,"31–60 days",IF(DATEDIF(D375,Setup!$B$4,"D")&lt;=90,"61–90 days","91+ days")))))))))))))</f>
        <v/>
      </c>
      <c r="I375" s="5"/>
      <c r="J375" s="15">
        <f>IF(OR(H375="Current",H375="1–30 days",H375="31–60 days",H375="61–90 days",H375="91+ days"),F375,0)</f>
        <v>0</v>
      </c>
      <c r="K375">
        <f>IF(J375&gt;0,IF(COUNTIFS($M$5:$M375,M375,$J$5:$J375,"&gt;0")=1,1,0),0)</f>
        <v>0</v>
      </c>
      <c r="L375" t="str">
        <f>IF(A375="","","k"&amp;SUBSTITUTE(SUBSTITUTE(SUBSTITUTE(SUBSTITUTE(SUBSTITUTE(SUBSTITUTE(A375,"~","{t}"),"*","{s}"),"?","{q}"),"&lt;","{lt}"),"&gt;","{gt}"),"=","{eq}"))</f>
        <v/>
      </c>
      <c r="M375" t="str">
        <f>IF(B375="","","k"&amp;SUBSTITUTE(SUBSTITUTE(SUBSTITUTE(SUBSTITUTE(SUBSTITUTE(SUBSTITUTE(B375,"~","{t}"),"*","{s}"),"?","{q}"),"&lt;","{lt}"),"&gt;","{gt}"),"=","{eq}"))</f>
        <v/>
      </c>
    </row>
    <row r="376" spans="1:13" x14ac:dyDescent="0.25">
      <c r="A376" s="5"/>
      <c r="B376" s="5"/>
      <c r="C376" s="8"/>
      <c r="D376" s="8"/>
      <c r="E376" s="12"/>
      <c r="F376" s="12"/>
      <c r="G376" s="13" t="str">
        <f>IF(OR(H376="Current",H376="1–30 days",H376="31–60 days",H376="61–90 days",H376="91+ days"),IF(D376&gt;=Setup!$B$4,0,DATEDIF(D376,Setup!$B$4,"D")),"")</f>
        <v/>
      </c>
      <c r="H376" s="14" t="str">
        <f>IF(AND(A376="",B376="",C376="",D376="",E376="",F376=""),"",IF(OR(A376="",B376="",C376="",D376="",E376="",F376=""),"Incomplete",IF(COUNTIF($L$5:$L$1004,L376)&gt;1,"Check invoice #",IF(OR(COUNT(E376)=0,COUNT(F376)=0),"Check amounts",IF(OR(E376&lt;0,F376&lt;0,F376&gt;E376),"Check amounts",IF(OR(COUNT(C376)=0,COUNT(D376)=0),"Check dates",IF(D376&lt;C376,"Check dates",IF(ROUND(F376,2)=0,"Paid / zero balance",IF(Setup!$B$4="","Set aging date",IF(D376&gt;=Setup!$B$4,"Current",IF(DATEDIF(D376,Setup!$B$4,"D")&lt;=30,"1–30 days",IF(DATEDIF(D376,Setup!$B$4,"D")&lt;=60,"31–60 days",IF(DATEDIF(D376,Setup!$B$4,"D")&lt;=90,"61–90 days","91+ days")))))))))))))</f>
        <v/>
      </c>
      <c r="I376" s="5"/>
      <c r="J376" s="15">
        <f>IF(OR(H376="Current",H376="1–30 days",H376="31–60 days",H376="61–90 days",H376="91+ days"),F376,0)</f>
        <v>0</v>
      </c>
      <c r="K376">
        <f>IF(J376&gt;0,IF(COUNTIFS($M$5:$M376,M376,$J$5:$J376,"&gt;0")=1,1,0),0)</f>
        <v>0</v>
      </c>
      <c r="L376" t="str">
        <f>IF(A376="","","k"&amp;SUBSTITUTE(SUBSTITUTE(SUBSTITUTE(SUBSTITUTE(SUBSTITUTE(SUBSTITUTE(A376,"~","{t}"),"*","{s}"),"?","{q}"),"&lt;","{lt}"),"&gt;","{gt}"),"=","{eq}"))</f>
        <v/>
      </c>
      <c r="M376" t="str">
        <f>IF(B376="","","k"&amp;SUBSTITUTE(SUBSTITUTE(SUBSTITUTE(SUBSTITUTE(SUBSTITUTE(SUBSTITUTE(B376,"~","{t}"),"*","{s}"),"?","{q}"),"&lt;","{lt}"),"&gt;","{gt}"),"=","{eq}"))</f>
        <v/>
      </c>
    </row>
    <row r="377" spans="1:13" x14ac:dyDescent="0.25">
      <c r="A377" s="5"/>
      <c r="B377" s="5"/>
      <c r="C377" s="8"/>
      <c r="D377" s="8"/>
      <c r="E377" s="12"/>
      <c r="F377" s="12"/>
      <c r="G377" s="13" t="str">
        <f>IF(OR(H377="Current",H377="1–30 days",H377="31–60 days",H377="61–90 days",H377="91+ days"),IF(D377&gt;=Setup!$B$4,0,DATEDIF(D377,Setup!$B$4,"D")),"")</f>
        <v/>
      </c>
      <c r="H377" s="14" t="str">
        <f>IF(AND(A377="",B377="",C377="",D377="",E377="",F377=""),"",IF(OR(A377="",B377="",C377="",D377="",E377="",F377=""),"Incomplete",IF(COUNTIF($L$5:$L$1004,L377)&gt;1,"Check invoice #",IF(OR(COUNT(E377)=0,COUNT(F377)=0),"Check amounts",IF(OR(E377&lt;0,F377&lt;0,F377&gt;E377),"Check amounts",IF(OR(COUNT(C377)=0,COUNT(D377)=0),"Check dates",IF(D377&lt;C377,"Check dates",IF(ROUND(F377,2)=0,"Paid / zero balance",IF(Setup!$B$4="","Set aging date",IF(D377&gt;=Setup!$B$4,"Current",IF(DATEDIF(D377,Setup!$B$4,"D")&lt;=30,"1–30 days",IF(DATEDIF(D377,Setup!$B$4,"D")&lt;=60,"31–60 days",IF(DATEDIF(D377,Setup!$B$4,"D")&lt;=90,"61–90 days","91+ days")))))))))))))</f>
        <v/>
      </c>
      <c r="I377" s="5"/>
      <c r="J377" s="15">
        <f>IF(OR(H377="Current",H377="1–30 days",H377="31–60 days",H377="61–90 days",H377="91+ days"),F377,0)</f>
        <v>0</v>
      </c>
      <c r="K377">
        <f>IF(J377&gt;0,IF(COUNTIFS($M$5:$M377,M377,$J$5:$J377,"&gt;0")=1,1,0),0)</f>
        <v>0</v>
      </c>
      <c r="L377" t="str">
        <f>IF(A377="","","k"&amp;SUBSTITUTE(SUBSTITUTE(SUBSTITUTE(SUBSTITUTE(SUBSTITUTE(SUBSTITUTE(A377,"~","{t}"),"*","{s}"),"?","{q}"),"&lt;","{lt}"),"&gt;","{gt}"),"=","{eq}"))</f>
        <v/>
      </c>
      <c r="M377" t="str">
        <f>IF(B377="","","k"&amp;SUBSTITUTE(SUBSTITUTE(SUBSTITUTE(SUBSTITUTE(SUBSTITUTE(SUBSTITUTE(B377,"~","{t}"),"*","{s}"),"?","{q}"),"&lt;","{lt}"),"&gt;","{gt}"),"=","{eq}"))</f>
        <v/>
      </c>
    </row>
    <row r="378" spans="1:13" x14ac:dyDescent="0.25">
      <c r="A378" s="5"/>
      <c r="B378" s="5"/>
      <c r="C378" s="8"/>
      <c r="D378" s="8"/>
      <c r="E378" s="12"/>
      <c r="F378" s="12"/>
      <c r="G378" s="13" t="str">
        <f>IF(OR(H378="Current",H378="1–30 days",H378="31–60 days",H378="61–90 days",H378="91+ days"),IF(D378&gt;=Setup!$B$4,0,DATEDIF(D378,Setup!$B$4,"D")),"")</f>
        <v/>
      </c>
      <c r="H378" s="14" t="str">
        <f>IF(AND(A378="",B378="",C378="",D378="",E378="",F378=""),"",IF(OR(A378="",B378="",C378="",D378="",E378="",F378=""),"Incomplete",IF(COUNTIF($L$5:$L$1004,L378)&gt;1,"Check invoice #",IF(OR(COUNT(E378)=0,COUNT(F378)=0),"Check amounts",IF(OR(E378&lt;0,F378&lt;0,F378&gt;E378),"Check amounts",IF(OR(COUNT(C378)=0,COUNT(D378)=0),"Check dates",IF(D378&lt;C378,"Check dates",IF(ROUND(F378,2)=0,"Paid / zero balance",IF(Setup!$B$4="","Set aging date",IF(D378&gt;=Setup!$B$4,"Current",IF(DATEDIF(D378,Setup!$B$4,"D")&lt;=30,"1–30 days",IF(DATEDIF(D378,Setup!$B$4,"D")&lt;=60,"31–60 days",IF(DATEDIF(D378,Setup!$B$4,"D")&lt;=90,"61–90 days","91+ days")))))))))))))</f>
        <v/>
      </c>
      <c r="I378" s="5"/>
      <c r="J378" s="15">
        <f>IF(OR(H378="Current",H378="1–30 days",H378="31–60 days",H378="61–90 days",H378="91+ days"),F378,0)</f>
        <v>0</v>
      </c>
      <c r="K378">
        <f>IF(J378&gt;0,IF(COUNTIFS($M$5:$M378,M378,$J$5:$J378,"&gt;0")=1,1,0),0)</f>
        <v>0</v>
      </c>
      <c r="L378" t="str">
        <f>IF(A378="","","k"&amp;SUBSTITUTE(SUBSTITUTE(SUBSTITUTE(SUBSTITUTE(SUBSTITUTE(SUBSTITUTE(A378,"~","{t}"),"*","{s}"),"?","{q}"),"&lt;","{lt}"),"&gt;","{gt}"),"=","{eq}"))</f>
        <v/>
      </c>
      <c r="M378" t="str">
        <f>IF(B378="","","k"&amp;SUBSTITUTE(SUBSTITUTE(SUBSTITUTE(SUBSTITUTE(SUBSTITUTE(SUBSTITUTE(B378,"~","{t}"),"*","{s}"),"?","{q}"),"&lt;","{lt}"),"&gt;","{gt}"),"=","{eq}"))</f>
        <v/>
      </c>
    </row>
    <row r="379" spans="1:13" x14ac:dyDescent="0.25">
      <c r="A379" s="5"/>
      <c r="B379" s="5"/>
      <c r="C379" s="8"/>
      <c r="D379" s="8"/>
      <c r="E379" s="12"/>
      <c r="F379" s="12"/>
      <c r="G379" s="13" t="str">
        <f>IF(OR(H379="Current",H379="1–30 days",H379="31–60 days",H379="61–90 days",H379="91+ days"),IF(D379&gt;=Setup!$B$4,0,DATEDIF(D379,Setup!$B$4,"D")),"")</f>
        <v/>
      </c>
      <c r="H379" s="14" t="str">
        <f>IF(AND(A379="",B379="",C379="",D379="",E379="",F379=""),"",IF(OR(A379="",B379="",C379="",D379="",E379="",F379=""),"Incomplete",IF(COUNTIF($L$5:$L$1004,L379)&gt;1,"Check invoice #",IF(OR(COUNT(E379)=0,COUNT(F379)=0),"Check amounts",IF(OR(E379&lt;0,F379&lt;0,F379&gt;E379),"Check amounts",IF(OR(COUNT(C379)=0,COUNT(D379)=0),"Check dates",IF(D379&lt;C379,"Check dates",IF(ROUND(F379,2)=0,"Paid / zero balance",IF(Setup!$B$4="","Set aging date",IF(D379&gt;=Setup!$B$4,"Current",IF(DATEDIF(D379,Setup!$B$4,"D")&lt;=30,"1–30 days",IF(DATEDIF(D379,Setup!$B$4,"D")&lt;=60,"31–60 days",IF(DATEDIF(D379,Setup!$B$4,"D")&lt;=90,"61–90 days","91+ days")))))))))))))</f>
        <v/>
      </c>
      <c r="I379" s="5"/>
      <c r="J379" s="15">
        <f>IF(OR(H379="Current",H379="1–30 days",H379="31–60 days",H379="61–90 days",H379="91+ days"),F379,0)</f>
        <v>0</v>
      </c>
      <c r="K379">
        <f>IF(J379&gt;0,IF(COUNTIFS($M$5:$M379,M379,$J$5:$J379,"&gt;0")=1,1,0),0)</f>
        <v>0</v>
      </c>
      <c r="L379" t="str">
        <f>IF(A379="","","k"&amp;SUBSTITUTE(SUBSTITUTE(SUBSTITUTE(SUBSTITUTE(SUBSTITUTE(SUBSTITUTE(A379,"~","{t}"),"*","{s}"),"?","{q}"),"&lt;","{lt}"),"&gt;","{gt}"),"=","{eq}"))</f>
        <v/>
      </c>
      <c r="M379" t="str">
        <f>IF(B379="","","k"&amp;SUBSTITUTE(SUBSTITUTE(SUBSTITUTE(SUBSTITUTE(SUBSTITUTE(SUBSTITUTE(B379,"~","{t}"),"*","{s}"),"?","{q}"),"&lt;","{lt}"),"&gt;","{gt}"),"=","{eq}"))</f>
        <v/>
      </c>
    </row>
    <row r="380" spans="1:13" x14ac:dyDescent="0.25">
      <c r="A380" s="5"/>
      <c r="B380" s="5"/>
      <c r="C380" s="8"/>
      <c r="D380" s="8"/>
      <c r="E380" s="12"/>
      <c r="F380" s="12"/>
      <c r="G380" s="13" t="str">
        <f>IF(OR(H380="Current",H380="1–30 days",H380="31–60 days",H380="61–90 days",H380="91+ days"),IF(D380&gt;=Setup!$B$4,0,DATEDIF(D380,Setup!$B$4,"D")),"")</f>
        <v/>
      </c>
      <c r="H380" s="14" t="str">
        <f>IF(AND(A380="",B380="",C380="",D380="",E380="",F380=""),"",IF(OR(A380="",B380="",C380="",D380="",E380="",F380=""),"Incomplete",IF(COUNTIF($L$5:$L$1004,L380)&gt;1,"Check invoice #",IF(OR(COUNT(E380)=0,COUNT(F380)=0),"Check amounts",IF(OR(E380&lt;0,F380&lt;0,F380&gt;E380),"Check amounts",IF(OR(COUNT(C380)=0,COUNT(D380)=0),"Check dates",IF(D380&lt;C380,"Check dates",IF(ROUND(F380,2)=0,"Paid / zero balance",IF(Setup!$B$4="","Set aging date",IF(D380&gt;=Setup!$B$4,"Current",IF(DATEDIF(D380,Setup!$B$4,"D")&lt;=30,"1–30 days",IF(DATEDIF(D380,Setup!$B$4,"D")&lt;=60,"31–60 days",IF(DATEDIF(D380,Setup!$B$4,"D")&lt;=90,"61–90 days","91+ days")))))))))))))</f>
        <v/>
      </c>
      <c r="I380" s="5"/>
      <c r="J380" s="15">
        <f>IF(OR(H380="Current",H380="1–30 days",H380="31–60 days",H380="61–90 days",H380="91+ days"),F380,0)</f>
        <v>0</v>
      </c>
      <c r="K380">
        <f>IF(J380&gt;0,IF(COUNTIFS($M$5:$M380,M380,$J$5:$J380,"&gt;0")=1,1,0),0)</f>
        <v>0</v>
      </c>
      <c r="L380" t="str">
        <f>IF(A380="","","k"&amp;SUBSTITUTE(SUBSTITUTE(SUBSTITUTE(SUBSTITUTE(SUBSTITUTE(SUBSTITUTE(A380,"~","{t}"),"*","{s}"),"?","{q}"),"&lt;","{lt}"),"&gt;","{gt}"),"=","{eq}"))</f>
        <v/>
      </c>
      <c r="M380" t="str">
        <f>IF(B380="","","k"&amp;SUBSTITUTE(SUBSTITUTE(SUBSTITUTE(SUBSTITUTE(SUBSTITUTE(SUBSTITUTE(B380,"~","{t}"),"*","{s}"),"?","{q}"),"&lt;","{lt}"),"&gt;","{gt}"),"=","{eq}"))</f>
        <v/>
      </c>
    </row>
    <row r="381" spans="1:13" x14ac:dyDescent="0.25">
      <c r="A381" s="5"/>
      <c r="B381" s="5"/>
      <c r="C381" s="8"/>
      <c r="D381" s="8"/>
      <c r="E381" s="12"/>
      <c r="F381" s="12"/>
      <c r="G381" s="13" t="str">
        <f>IF(OR(H381="Current",H381="1–30 days",H381="31–60 days",H381="61–90 days",H381="91+ days"),IF(D381&gt;=Setup!$B$4,0,DATEDIF(D381,Setup!$B$4,"D")),"")</f>
        <v/>
      </c>
      <c r="H381" s="14" t="str">
        <f>IF(AND(A381="",B381="",C381="",D381="",E381="",F381=""),"",IF(OR(A381="",B381="",C381="",D381="",E381="",F381=""),"Incomplete",IF(COUNTIF($L$5:$L$1004,L381)&gt;1,"Check invoice #",IF(OR(COUNT(E381)=0,COUNT(F381)=0),"Check amounts",IF(OR(E381&lt;0,F381&lt;0,F381&gt;E381),"Check amounts",IF(OR(COUNT(C381)=0,COUNT(D381)=0),"Check dates",IF(D381&lt;C381,"Check dates",IF(ROUND(F381,2)=0,"Paid / zero balance",IF(Setup!$B$4="","Set aging date",IF(D381&gt;=Setup!$B$4,"Current",IF(DATEDIF(D381,Setup!$B$4,"D")&lt;=30,"1–30 days",IF(DATEDIF(D381,Setup!$B$4,"D")&lt;=60,"31–60 days",IF(DATEDIF(D381,Setup!$B$4,"D")&lt;=90,"61–90 days","91+ days")))))))))))))</f>
        <v/>
      </c>
      <c r="I381" s="5"/>
      <c r="J381" s="15">
        <f>IF(OR(H381="Current",H381="1–30 days",H381="31–60 days",H381="61–90 days",H381="91+ days"),F381,0)</f>
        <v>0</v>
      </c>
      <c r="K381">
        <f>IF(J381&gt;0,IF(COUNTIFS($M$5:$M381,M381,$J$5:$J381,"&gt;0")=1,1,0),0)</f>
        <v>0</v>
      </c>
      <c r="L381" t="str">
        <f>IF(A381="","","k"&amp;SUBSTITUTE(SUBSTITUTE(SUBSTITUTE(SUBSTITUTE(SUBSTITUTE(SUBSTITUTE(A381,"~","{t}"),"*","{s}"),"?","{q}"),"&lt;","{lt}"),"&gt;","{gt}"),"=","{eq}"))</f>
        <v/>
      </c>
      <c r="M381" t="str">
        <f>IF(B381="","","k"&amp;SUBSTITUTE(SUBSTITUTE(SUBSTITUTE(SUBSTITUTE(SUBSTITUTE(SUBSTITUTE(B381,"~","{t}"),"*","{s}"),"?","{q}"),"&lt;","{lt}"),"&gt;","{gt}"),"=","{eq}"))</f>
        <v/>
      </c>
    </row>
    <row r="382" spans="1:13" x14ac:dyDescent="0.25">
      <c r="A382" s="5"/>
      <c r="B382" s="5"/>
      <c r="C382" s="8"/>
      <c r="D382" s="8"/>
      <c r="E382" s="12"/>
      <c r="F382" s="12"/>
      <c r="G382" s="13" t="str">
        <f>IF(OR(H382="Current",H382="1–30 days",H382="31–60 days",H382="61–90 days",H382="91+ days"),IF(D382&gt;=Setup!$B$4,0,DATEDIF(D382,Setup!$B$4,"D")),"")</f>
        <v/>
      </c>
      <c r="H382" s="14" t="str">
        <f>IF(AND(A382="",B382="",C382="",D382="",E382="",F382=""),"",IF(OR(A382="",B382="",C382="",D382="",E382="",F382=""),"Incomplete",IF(COUNTIF($L$5:$L$1004,L382)&gt;1,"Check invoice #",IF(OR(COUNT(E382)=0,COUNT(F382)=0),"Check amounts",IF(OR(E382&lt;0,F382&lt;0,F382&gt;E382),"Check amounts",IF(OR(COUNT(C382)=0,COUNT(D382)=0),"Check dates",IF(D382&lt;C382,"Check dates",IF(ROUND(F382,2)=0,"Paid / zero balance",IF(Setup!$B$4="","Set aging date",IF(D382&gt;=Setup!$B$4,"Current",IF(DATEDIF(D382,Setup!$B$4,"D")&lt;=30,"1–30 days",IF(DATEDIF(D382,Setup!$B$4,"D")&lt;=60,"31–60 days",IF(DATEDIF(D382,Setup!$B$4,"D")&lt;=90,"61–90 days","91+ days")))))))))))))</f>
        <v/>
      </c>
      <c r="I382" s="5"/>
      <c r="J382" s="15">
        <f>IF(OR(H382="Current",H382="1–30 days",H382="31–60 days",H382="61–90 days",H382="91+ days"),F382,0)</f>
        <v>0</v>
      </c>
      <c r="K382">
        <f>IF(J382&gt;0,IF(COUNTIFS($M$5:$M382,M382,$J$5:$J382,"&gt;0")=1,1,0),0)</f>
        <v>0</v>
      </c>
      <c r="L382" t="str">
        <f>IF(A382="","","k"&amp;SUBSTITUTE(SUBSTITUTE(SUBSTITUTE(SUBSTITUTE(SUBSTITUTE(SUBSTITUTE(A382,"~","{t}"),"*","{s}"),"?","{q}"),"&lt;","{lt}"),"&gt;","{gt}"),"=","{eq}"))</f>
        <v/>
      </c>
      <c r="M382" t="str">
        <f>IF(B382="","","k"&amp;SUBSTITUTE(SUBSTITUTE(SUBSTITUTE(SUBSTITUTE(SUBSTITUTE(SUBSTITUTE(B382,"~","{t}"),"*","{s}"),"?","{q}"),"&lt;","{lt}"),"&gt;","{gt}"),"=","{eq}"))</f>
        <v/>
      </c>
    </row>
    <row r="383" spans="1:13" x14ac:dyDescent="0.25">
      <c r="A383" s="5"/>
      <c r="B383" s="5"/>
      <c r="C383" s="8"/>
      <c r="D383" s="8"/>
      <c r="E383" s="12"/>
      <c r="F383" s="12"/>
      <c r="G383" s="13" t="str">
        <f>IF(OR(H383="Current",H383="1–30 days",H383="31–60 days",H383="61–90 days",H383="91+ days"),IF(D383&gt;=Setup!$B$4,0,DATEDIF(D383,Setup!$B$4,"D")),"")</f>
        <v/>
      </c>
      <c r="H383" s="14" t="str">
        <f>IF(AND(A383="",B383="",C383="",D383="",E383="",F383=""),"",IF(OR(A383="",B383="",C383="",D383="",E383="",F383=""),"Incomplete",IF(COUNTIF($L$5:$L$1004,L383)&gt;1,"Check invoice #",IF(OR(COUNT(E383)=0,COUNT(F383)=0),"Check amounts",IF(OR(E383&lt;0,F383&lt;0,F383&gt;E383),"Check amounts",IF(OR(COUNT(C383)=0,COUNT(D383)=0),"Check dates",IF(D383&lt;C383,"Check dates",IF(ROUND(F383,2)=0,"Paid / zero balance",IF(Setup!$B$4="","Set aging date",IF(D383&gt;=Setup!$B$4,"Current",IF(DATEDIF(D383,Setup!$B$4,"D")&lt;=30,"1–30 days",IF(DATEDIF(D383,Setup!$B$4,"D")&lt;=60,"31–60 days",IF(DATEDIF(D383,Setup!$B$4,"D")&lt;=90,"61–90 days","91+ days")))))))))))))</f>
        <v/>
      </c>
      <c r="I383" s="5"/>
      <c r="J383" s="15">
        <f>IF(OR(H383="Current",H383="1–30 days",H383="31–60 days",H383="61–90 days",H383="91+ days"),F383,0)</f>
        <v>0</v>
      </c>
      <c r="K383">
        <f>IF(J383&gt;0,IF(COUNTIFS($M$5:$M383,M383,$J$5:$J383,"&gt;0")=1,1,0),0)</f>
        <v>0</v>
      </c>
      <c r="L383" t="str">
        <f>IF(A383="","","k"&amp;SUBSTITUTE(SUBSTITUTE(SUBSTITUTE(SUBSTITUTE(SUBSTITUTE(SUBSTITUTE(A383,"~","{t}"),"*","{s}"),"?","{q}"),"&lt;","{lt}"),"&gt;","{gt}"),"=","{eq}"))</f>
        <v/>
      </c>
      <c r="M383" t="str">
        <f>IF(B383="","","k"&amp;SUBSTITUTE(SUBSTITUTE(SUBSTITUTE(SUBSTITUTE(SUBSTITUTE(SUBSTITUTE(B383,"~","{t}"),"*","{s}"),"?","{q}"),"&lt;","{lt}"),"&gt;","{gt}"),"=","{eq}"))</f>
        <v/>
      </c>
    </row>
    <row r="384" spans="1:13" x14ac:dyDescent="0.25">
      <c r="A384" s="5"/>
      <c r="B384" s="5"/>
      <c r="C384" s="8"/>
      <c r="D384" s="8"/>
      <c r="E384" s="12"/>
      <c r="F384" s="12"/>
      <c r="G384" s="13" t="str">
        <f>IF(OR(H384="Current",H384="1–30 days",H384="31–60 days",H384="61–90 days",H384="91+ days"),IF(D384&gt;=Setup!$B$4,0,DATEDIF(D384,Setup!$B$4,"D")),"")</f>
        <v/>
      </c>
      <c r="H384" s="14" t="str">
        <f>IF(AND(A384="",B384="",C384="",D384="",E384="",F384=""),"",IF(OR(A384="",B384="",C384="",D384="",E384="",F384=""),"Incomplete",IF(COUNTIF($L$5:$L$1004,L384)&gt;1,"Check invoice #",IF(OR(COUNT(E384)=0,COUNT(F384)=0),"Check amounts",IF(OR(E384&lt;0,F384&lt;0,F384&gt;E384),"Check amounts",IF(OR(COUNT(C384)=0,COUNT(D384)=0),"Check dates",IF(D384&lt;C384,"Check dates",IF(ROUND(F384,2)=0,"Paid / zero balance",IF(Setup!$B$4="","Set aging date",IF(D384&gt;=Setup!$B$4,"Current",IF(DATEDIF(D384,Setup!$B$4,"D")&lt;=30,"1–30 days",IF(DATEDIF(D384,Setup!$B$4,"D")&lt;=60,"31–60 days",IF(DATEDIF(D384,Setup!$B$4,"D")&lt;=90,"61–90 days","91+ days")))))))))))))</f>
        <v/>
      </c>
      <c r="I384" s="5"/>
      <c r="J384" s="15">
        <f>IF(OR(H384="Current",H384="1–30 days",H384="31–60 days",H384="61–90 days",H384="91+ days"),F384,0)</f>
        <v>0</v>
      </c>
      <c r="K384">
        <f>IF(J384&gt;0,IF(COUNTIFS($M$5:$M384,M384,$J$5:$J384,"&gt;0")=1,1,0),0)</f>
        <v>0</v>
      </c>
      <c r="L384" t="str">
        <f>IF(A384="","","k"&amp;SUBSTITUTE(SUBSTITUTE(SUBSTITUTE(SUBSTITUTE(SUBSTITUTE(SUBSTITUTE(A384,"~","{t}"),"*","{s}"),"?","{q}"),"&lt;","{lt}"),"&gt;","{gt}"),"=","{eq}"))</f>
        <v/>
      </c>
      <c r="M384" t="str">
        <f>IF(B384="","","k"&amp;SUBSTITUTE(SUBSTITUTE(SUBSTITUTE(SUBSTITUTE(SUBSTITUTE(SUBSTITUTE(B384,"~","{t}"),"*","{s}"),"?","{q}"),"&lt;","{lt}"),"&gt;","{gt}"),"=","{eq}"))</f>
        <v/>
      </c>
    </row>
    <row r="385" spans="1:13" x14ac:dyDescent="0.25">
      <c r="A385" s="5"/>
      <c r="B385" s="5"/>
      <c r="C385" s="8"/>
      <c r="D385" s="8"/>
      <c r="E385" s="12"/>
      <c r="F385" s="12"/>
      <c r="G385" s="13" t="str">
        <f>IF(OR(H385="Current",H385="1–30 days",H385="31–60 days",H385="61–90 days",H385="91+ days"),IF(D385&gt;=Setup!$B$4,0,DATEDIF(D385,Setup!$B$4,"D")),"")</f>
        <v/>
      </c>
      <c r="H385" s="14" t="str">
        <f>IF(AND(A385="",B385="",C385="",D385="",E385="",F385=""),"",IF(OR(A385="",B385="",C385="",D385="",E385="",F385=""),"Incomplete",IF(COUNTIF($L$5:$L$1004,L385)&gt;1,"Check invoice #",IF(OR(COUNT(E385)=0,COUNT(F385)=0),"Check amounts",IF(OR(E385&lt;0,F385&lt;0,F385&gt;E385),"Check amounts",IF(OR(COUNT(C385)=0,COUNT(D385)=0),"Check dates",IF(D385&lt;C385,"Check dates",IF(ROUND(F385,2)=0,"Paid / zero balance",IF(Setup!$B$4="","Set aging date",IF(D385&gt;=Setup!$B$4,"Current",IF(DATEDIF(D385,Setup!$B$4,"D")&lt;=30,"1–30 days",IF(DATEDIF(D385,Setup!$B$4,"D")&lt;=60,"31–60 days",IF(DATEDIF(D385,Setup!$B$4,"D")&lt;=90,"61–90 days","91+ days")))))))))))))</f>
        <v/>
      </c>
      <c r="I385" s="5"/>
      <c r="J385" s="15">
        <f>IF(OR(H385="Current",H385="1–30 days",H385="31–60 days",H385="61–90 days",H385="91+ days"),F385,0)</f>
        <v>0</v>
      </c>
      <c r="K385">
        <f>IF(J385&gt;0,IF(COUNTIFS($M$5:$M385,M385,$J$5:$J385,"&gt;0")=1,1,0),0)</f>
        <v>0</v>
      </c>
      <c r="L385" t="str">
        <f>IF(A385="","","k"&amp;SUBSTITUTE(SUBSTITUTE(SUBSTITUTE(SUBSTITUTE(SUBSTITUTE(SUBSTITUTE(A385,"~","{t}"),"*","{s}"),"?","{q}"),"&lt;","{lt}"),"&gt;","{gt}"),"=","{eq}"))</f>
        <v/>
      </c>
      <c r="M385" t="str">
        <f>IF(B385="","","k"&amp;SUBSTITUTE(SUBSTITUTE(SUBSTITUTE(SUBSTITUTE(SUBSTITUTE(SUBSTITUTE(B385,"~","{t}"),"*","{s}"),"?","{q}"),"&lt;","{lt}"),"&gt;","{gt}"),"=","{eq}"))</f>
        <v/>
      </c>
    </row>
    <row r="386" spans="1:13" x14ac:dyDescent="0.25">
      <c r="A386" s="5"/>
      <c r="B386" s="5"/>
      <c r="C386" s="8"/>
      <c r="D386" s="8"/>
      <c r="E386" s="12"/>
      <c r="F386" s="12"/>
      <c r="G386" s="13" t="str">
        <f>IF(OR(H386="Current",H386="1–30 days",H386="31–60 days",H386="61–90 days",H386="91+ days"),IF(D386&gt;=Setup!$B$4,0,DATEDIF(D386,Setup!$B$4,"D")),"")</f>
        <v/>
      </c>
      <c r="H386" s="14" t="str">
        <f>IF(AND(A386="",B386="",C386="",D386="",E386="",F386=""),"",IF(OR(A386="",B386="",C386="",D386="",E386="",F386=""),"Incomplete",IF(COUNTIF($L$5:$L$1004,L386)&gt;1,"Check invoice #",IF(OR(COUNT(E386)=0,COUNT(F386)=0),"Check amounts",IF(OR(E386&lt;0,F386&lt;0,F386&gt;E386),"Check amounts",IF(OR(COUNT(C386)=0,COUNT(D386)=0),"Check dates",IF(D386&lt;C386,"Check dates",IF(ROUND(F386,2)=0,"Paid / zero balance",IF(Setup!$B$4="","Set aging date",IF(D386&gt;=Setup!$B$4,"Current",IF(DATEDIF(D386,Setup!$B$4,"D")&lt;=30,"1–30 days",IF(DATEDIF(D386,Setup!$B$4,"D")&lt;=60,"31–60 days",IF(DATEDIF(D386,Setup!$B$4,"D")&lt;=90,"61–90 days","91+ days")))))))))))))</f>
        <v/>
      </c>
      <c r="I386" s="5"/>
      <c r="J386" s="15">
        <f>IF(OR(H386="Current",H386="1–30 days",H386="31–60 days",H386="61–90 days",H386="91+ days"),F386,0)</f>
        <v>0</v>
      </c>
      <c r="K386">
        <f>IF(J386&gt;0,IF(COUNTIFS($M$5:$M386,M386,$J$5:$J386,"&gt;0")=1,1,0),0)</f>
        <v>0</v>
      </c>
      <c r="L386" t="str">
        <f>IF(A386="","","k"&amp;SUBSTITUTE(SUBSTITUTE(SUBSTITUTE(SUBSTITUTE(SUBSTITUTE(SUBSTITUTE(A386,"~","{t}"),"*","{s}"),"?","{q}"),"&lt;","{lt}"),"&gt;","{gt}"),"=","{eq}"))</f>
        <v/>
      </c>
      <c r="M386" t="str">
        <f>IF(B386="","","k"&amp;SUBSTITUTE(SUBSTITUTE(SUBSTITUTE(SUBSTITUTE(SUBSTITUTE(SUBSTITUTE(B386,"~","{t}"),"*","{s}"),"?","{q}"),"&lt;","{lt}"),"&gt;","{gt}"),"=","{eq}"))</f>
        <v/>
      </c>
    </row>
    <row r="387" spans="1:13" x14ac:dyDescent="0.25">
      <c r="A387" s="5"/>
      <c r="B387" s="5"/>
      <c r="C387" s="8"/>
      <c r="D387" s="8"/>
      <c r="E387" s="12"/>
      <c r="F387" s="12"/>
      <c r="G387" s="13" t="str">
        <f>IF(OR(H387="Current",H387="1–30 days",H387="31–60 days",H387="61–90 days",H387="91+ days"),IF(D387&gt;=Setup!$B$4,0,DATEDIF(D387,Setup!$B$4,"D")),"")</f>
        <v/>
      </c>
      <c r="H387" s="14" t="str">
        <f>IF(AND(A387="",B387="",C387="",D387="",E387="",F387=""),"",IF(OR(A387="",B387="",C387="",D387="",E387="",F387=""),"Incomplete",IF(COUNTIF($L$5:$L$1004,L387)&gt;1,"Check invoice #",IF(OR(COUNT(E387)=0,COUNT(F387)=0),"Check amounts",IF(OR(E387&lt;0,F387&lt;0,F387&gt;E387),"Check amounts",IF(OR(COUNT(C387)=0,COUNT(D387)=0),"Check dates",IF(D387&lt;C387,"Check dates",IF(ROUND(F387,2)=0,"Paid / zero balance",IF(Setup!$B$4="","Set aging date",IF(D387&gt;=Setup!$B$4,"Current",IF(DATEDIF(D387,Setup!$B$4,"D")&lt;=30,"1–30 days",IF(DATEDIF(D387,Setup!$B$4,"D")&lt;=60,"31–60 days",IF(DATEDIF(D387,Setup!$B$4,"D")&lt;=90,"61–90 days","91+ days")))))))))))))</f>
        <v/>
      </c>
      <c r="I387" s="5"/>
      <c r="J387" s="15">
        <f>IF(OR(H387="Current",H387="1–30 days",H387="31–60 days",H387="61–90 days",H387="91+ days"),F387,0)</f>
        <v>0</v>
      </c>
      <c r="K387">
        <f>IF(J387&gt;0,IF(COUNTIFS($M$5:$M387,M387,$J$5:$J387,"&gt;0")=1,1,0),0)</f>
        <v>0</v>
      </c>
      <c r="L387" t="str">
        <f>IF(A387="","","k"&amp;SUBSTITUTE(SUBSTITUTE(SUBSTITUTE(SUBSTITUTE(SUBSTITUTE(SUBSTITUTE(A387,"~","{t}"),"*","{s}"),"?","{q}"),"&lt;","{lt}"),"&gt;","{gt}"),"=","{eq}"))</f>
        <v/>
      </c>
      <c r="M387" t="str">
        <f>IF(B387="","","k"&amp;SUBSTITUTE(SUBSTITUTE(SUBSTITUTE(SUBSTITUTE(SUBSTITUTE(SUBSTITUTE(B387,"~","{t}"),"*","{s}"),"?","{q}"),"&lt;","{lt}"),"&gt;","{gt}"),"=","{eq}"))</f>
        <v/>
      </c>
    </row>
    <row r="388" spans="1:13" x14ac:dyDescent="0.25">
      <c r="A388" s="5"/>
      <c r="B388" s="5"/>
      <c r="C388" s="8"/>
      <c r="D388" s="8"/>
      <c r="E388" s="12"/>
      <c r="F388" s="12"/>
      <c r="G388" s="13" t="str">
        <f>IF(OR(H388="Current",H388="1–30 days",H388="31–60 days",H388="61–90 days",H388="91+ days"),IF(D388&gt;=Setup!$B$4,0,DATEDIF(D388,Setup!$B$4,"D")),"")</f>
        <v/>
      </c>
      <c r="H388" s="14" t="str">
        <f>IF(AND(A388="",B388="",C388="",D388="",E388="",F388=""),"",IF(OR(A388="",B388="",C388="",D388="",E388="",F388=""),"Incomplete",IF(COUNTIF($L$5:$L$1004,L388)&gt;1,"Check invoice #",IF(OR(COUNT(E388)=0,COUNT(F388)=0),"Check amounts",IF(OR(E388&lt;0,F388&lt;0,F388&gt;E388),"Check amounts",IF(OR(COUNT(C388)=0,COUNT(D388)=0),"Check dates",IF(D388&lt;C388,"Check dates",IF(ROUND(F388,2)=0,"Paid / zero balance",IF(Setup!$B$4="","Set aging date",IF(D388&gt;=Setup!$B$4,"Current",IF(DATEDIF(D388,Setup!$B$4,"D")&lt;=30,"1–30 days",IF(DATEDIF(D388,Setup!$B$4,"D")&lt;=60,"31–60 days",IF(DATEDIF(D388,Setup!$B$4,"D")&lt;=90,"61–90 days","91+ days")))))))))))))</f>
        <v/>
      </c>
      <c r="I388" s="5"/>
      <c r="J388" s="15">
        <f>IF(OR(H388="Current",H388="1–30 days",H388="31–60 days",H388="61–90 days",H388="91+ days"),F388,0)</f>
        <v>0</v>
      </c>
      <c r="K388">
        <f>IF(J388&gt;0,IF(COUNTIFS($M$5:$M388,M388,$J$5:$J388,"&gt;0")=1,1,0),0)</f>
        <v>0</v>
      </c>
      <c r="L388" t="str">
        <f>IF(A388="","","k"&amp;SUBSTITUTE(SUBSTITUTE(SUBSTITUTE(SUBSTITUTE(SUBSTITUTE(SUBSTITUTE(A388,"~","{t}"),"*","{s}"),"?","{q}"),"&lt;","{lt}"),"&gt;","{gt}"),"=","{eq}"))</f>
        <v/>
      </c>
      <c r="M388" t="str">
        <f>IF(B388="","","k"&amp;SUBSTITUTE(SUBSTITUTE(SUBSTITUTE(SUBSTITUTE(SUBSTITUTE(SUBSTITUTE(B388,"~","{t}"),"*","{s}"),"?","{q}"),"&lt;","{lt}"),"&gt;","{gt}"),"=","{eq}"))</f>
        <v/>
      </c>
    </row>
    <row r="389" spans="1:13" x14ac:dyDescent="0.25">
      <c r="A389" s="5"/>
      <c r="B389" s="5"/>
      <c r="C389" s="8"/>
      <c r="D389" s="8"/>
      <c r="E389" s="12"/>
      <c r="F389" s="12"/>
      <c r="G389" s="13" t="str">
        <f>IF(OR(H389="Current",H389="1–30 days",H389="31–60 days",H389="61–90 days",H389="91+ days"),IF(D389&gt;=Setup!$B$4,0,DATEDIF(D389,Setup!$B$4,"D")),"")</f>
        <v/>
      </c>
      <c r="H389" s="14" t="str">
        <f>IF(AND(A389="",B389="",C389="",D389="",E389="",F389=""),"",IF(OR(A389="",B389="",C389="",D389="",E389="",F389=""),"Incomplete",IF(COUNTIF($L$5:$L$1004,L389)&gt;1,"Check invoice #",IF(OR(COUNT(E389)=0,COUNT(F389)=0),"Check amounts",IF(OR(E389&lt;0,F389&lt;0,F389&gt;E389),"Check amounts",IF(OR(COUNT(C389)=0,COUNT(D389)=0),"Check dates",IF(D389&lt;C389,"Check dates",IF(ROUND(F389,2)=0,"Paid / zero balance",IF(Setup!$B$4="","Set aging date",IF(D389&gt;=Setup!$B$4,"Current",IF(DATEDIF(D389,Setup!$B$4,"D")&lt;=30,"1–30 days",IF(DATEDIF(D389,Setup!$B$4,"D")&lt;=60,"31–60 days",IF(DATEDIF(D389,Setup!$B$4,"D")&lt;=90,"61–90 days","91+ days")))))))))))))</f>
        <v/>
      </c>
      <c r="I389" s="5"/>
      <c r="J389" s="15">
        <f>IF(OR(H389="Current",H389="1–30 days",H389="31–60 days",H389="61–90 days",H389="91+ days"),F389,0)</f>
        <v>0</v>
      </c>
      <c r="K389">
        <f>IF(J389&gt;0,IF(COUNTIFS($M$5:$M389,M389,$J$5:$J389,"&gt;0")=1,1,0),0)</f>
        <v>0</v>
      </c>
      <c r="L389" t="str">
        <f>IF(A389="","","k"&amp;SUBSTITUTE(SUBSTITUTE(SUBSTITUTE(SUBSTITUTE(SUBSTITUTE(SUBSTITUTE(A389,"~","{t}"),"*","{s}"),"?","{q}"),"&lt;","{lt}"),"&gt;","{gt}"),"=","{eq}"))</f>
        <v/>
      </c>
      <c r="M389" t="str">
        <f>IF(B389="","","k"&amp;SUBSTITUTE(SUBSTITUTE(SUBSTITUTE(SUBSTITUTE(SUBSTITUTE(SUBSTITUTE(B389,"~","{t}"),"*","{s}"),"?","{q}"),"&lt;","{lt}"),"&gt;","{gt}"),"=","{eq}"))</f>
        <v/>
      </c>
    </row>
    <row r="390" spans="1:13" x14ac:dyDescent="0.25">
      <c r="A390" s="5"/>
      <c r="B390" s="5"/>
      <c r="C390" s="8"/>
      <c r="D390" s="8"/>
      <c r="E390" s="12"/>
      <c r="F390" s="12"/>
      <c r="G390" s="13" t="str">
        <f>IF(OR(H390="Current",H390="1–30 days",H390="31–60 days",H390="61–90 days",H390="91+ days"),IF(D390&gt;=Setup!$B$4,0,DATEDIF(D390,Setup!$B$4,"D")),"")</f>
        <v/>
      </c>
      <c r="H390" s="14" t="str">
        <f>IF(AND(A390="",B390="",C390="",D390="",E390="",F390=""),"",IF(OR(A390="",B390="",C390="",D390="",E390="",F390=""),"Incomplete",IF(COUNTIF($L$5:$L$1004,L390)&gt;1,"Check invoice #",IF(OR(COUNT(E390)=0,COUNT(F390)=0),"Check amounts",IF(OR(E390&lt;0,F390&lt;0,F390&gt;E390),"Check amounts",IF(OR(COUNT(C390)=0,COUNT(D390)=0),"Check dates",IF(D390&lt;C390,"Check dates",IF(ROUND(F390,2)=0,"Paid / zero balance",IF(Setup!$B$4="","Set aging date",IF(D390&gt;=Setup!$B$4,"Current",IF(DATEDIF(D390,Setup!$B$4,"D")&lt;=30,"1–30 days",IF(DATEDIF(D390,Setup!$B$4,"D")&lt;=60,"31–60 days",IF(DATEDIF(D390,Setup!$B$4,"D")&lt;=90,"61–90 days","91+ days")))))))))))))</f>
        <v/>
      </c>
      <c r="I390" s="5"/>
      <c r="J390" s="15">
        <f>IF(OR(H390="Current",H390="1–30 days",H390="31–60 days",H390="61–90 days",H390="91+ days"),F390,0)</f>
        <v>0</v>
      </c>
      <c r="K390">
        <f>IF(J390&gt;0,IF(COUNTIFS($M$5:$M390,M390,$J$5:$J390,"&gt;0")=1,1,0),0)</f>
        <v>0</v>
      </c>
      <c r="L390" t="str">
        <f>IF(A390="","","k"&amp;SUBSTITUTE(SUBSTITUTE(SUBSTITUTE(SUBSTITUTE(SUBSTITUTE(SUBSTITUTE(A390,"~","{t}"),"*","{s}"),"?","{q}"),"&lt;","{lt}"),"&gt;","{gt}"),"=","{eq}"))</f>
        <v/>
      </c>
      <c r="M390" t="str">
        <f>IF(B390="","","k"&amp;SUBSTITUTE(SUBSTITUTE(SUBSTITUTE(SUBSTITUTE(SUBSTITUTE(SUBSTITUTE(B390,"~","{t}"),"*","{s}"),"?","{q}"),"&lt;","{lt}"),"&gt;","{gt}"),"=","{eq}"))</f>
        <v/>
      </c>
    </row>
    <row r="391" spans="1:13" x14ac:dyDescent="0.25">
      <c r="A391" s="5"/>
      <c r="B391" s="5"/>
      <c r="C391" s="8"/>
      <c r="D391" s="8"/>
      <c r="E391" s="12"/>
      <c r="F391" s="12"/>
      <c r="G391" s="13" t="str">
        <f>IF(OR(H391="Current",H391="1–30 days",H391="31–60 days",H391="61–90 days",H391="91+ days"),IF(D391&gt;=Setup!$B$4,0,DATEDIF(D391,Setup!$B$4,"D")),"")</f>
        <v/>
      </c>
      <c r="H391" s="14" t="str">
        <f>IF(AND(A391="",B391="",C391="",D391="",E391="",F391=""),"",IF(OR(A391="",B391="",C391="",D391="",E391="",F391=""),"Incomplete",IF(COUNTIF($L$5:$L$1004,L391)&gt;1,"Check invoice #",IF(OR(COUNT(E391)=0,COUNT(F391)=0),"Check amounts",IF(OR(E391&lt;0,F391&lt;0,F391&gt;E391),"Check amounts",IF(OR(COUNT(C391)=0,COUNT(D391)=0),"Check dates",IF(D391&lt;C391,"Check dates",IF(ROUND(F391,2)=0,"Paid / zero balance",IF(Setup!$B$4="","Set aging date",IF(D391&gt;=Setup!$B$4,"Current",IF(DATEDIF(D391,Setup!$B$4,"D")&lt;=30,"1–30 days",IF(DATEDIF(D391,Setup!$B$4,"D")&lt;=60,"31–60 days",IF(DATEDIF(D391,Setup!$B$4,"D")&lt;=90,"61–90 days","91+ days")))))))))))))</f>
        <v/>
      </c>
      <c r="I391" s="5"/>
      <c r="J391" s="15">
        <f>IF(OR(H391="Current",H391="1–30 days",H391="31–60 days",H391="61–90 days",H391="91+ days"),F391,0)</f>
        <v>0</v>
      </c>
      <c r="K391">
        <f>IF(J391&gt;0,IF(COUNTIFS($M$5:$M391,M391,$J$5:$J391,"&gt;0")=1,1,0),0)</f>
        <v>0</v>
      </c>
      <c r="L391" t="str">
        <f>IF(A391="","","k"&amp;SUBSTITUTE(SUBSTITUTE(SUBSTITUTE(SUBSTITUTE(SUBSTITUTE(SUBSTITUTE(A391,"~","{t}"),"*","{s}"),"?","{q}"),"&lt;","{lt}"),"&gt;","{gt}"),"=","{eq}"))</f>
        <v/>
      </c>
      <c r="M391" t="str">
        <f>IF(B391="","","k"&amp;SUBSTITUTE(SUBSTITUTE(SUBSTITUTE(SUBSTITUTE(SUBSTITUTE(SUBSTITUTE(B391,"~","{t}"),"*","{s}"),"?","{q}"),"&lt;","{lt}"),"&gt;","{gt}"),"=","{eq}"))</f>
        <v/>
      </c>
    </row>
    <row r="392" spans="1:13" x14ac:dyDescent="0.25">
      <c r="A392" s="5"/>
      <c r="B392" s="5"/>
      <c r="C392" s="8"/>
      <c r="D392" s="8"/>
      <c r="E392" s="12"/>
      <c r="F392" s="12"/>
      <c r="G392" s="13" t="str">
        <f>IF(OR(H392="Current",H392="1–30 days",H392="31–60 days",H392="61–90 days",H392="91+ days"),IF(D392&gt;=Setup!$B$4,0,DATEDIF(D392,Setup!$B$4,"D")),"")</f>
        <v/>
      </c>
      <c r="H392" s="14" t="str">
        <f>IF(AND(A392="",B392="",C392="",D392="",E392="",F392=""),"",IF(OR(A392="",B392="",C392="",D392="",E392="",F392=""),"Incomplete",IF(COUNTIF($L$5:$L$1004,L392)&gt;1,"Check invoice #",IF(OR(COUNT(E392)=0,COUNT(F392)=0),"Check amounts",IF(OR(E392&lt;0,F392&lt;0,F392&gt;E392),"Check amounts",IF(OR(COUNT(C392)=0,COUNT(D392)=0),"Check dates",IF(D392&lt;C392,"Check dates",IF(ROUND(F392,2)=0,"Paid / zero balance",IF(Setup!$B$4="","Set aging date",IF(D392&gt;=Setup!$B$4,"Current",IF(DATEDIF(D392,Setup!$B$4,"D")&lt;=30,"1–30 days",IF(DATEDIF(D392,Setup!$B$4,"D")&lt;=60,"31–60 days",IF(DATEDIF(D392,Setup!$B$4,"D")&lt;=90,"61–90 days","91+ days")))))))))))))</f>
        <v/>
      </c>
      <c r="I392" s="5"/>
      <c r="J392" s="15">
        <f>IF(OR(H392="Current",H392="1–30 days",H392="31–60 days",H392="61–90 days",H392="91+ days"),F392,0)</f>
        <v>0</v>
      </c>
      <c r="K392">
        <f>IF(J392&gt;0,IF(COUNTIFS($M$5:$M392,M392,$J$5:$J392,"&gt;0")=1,1,0),0)</f>
        <v>0</v>
      </c>
      <c r="L392" t="str">
        <f>IF(A392="","","k"&amp;SUBSTITUTE(SUBSTITUTE(SUBSTITUTE(SUBSTITUTE(SUBSTITUTE(SUBSTITUTE(A392,"~","{t}"),"*","{s}"),"?","{q}"),"&lt;","{lt}"),"&gt;","{gt}"),"=","{eq}"))</f>
        <v/>
      </c>
      <c r="M392" t="str">
        <f>IF(B392="","","k"&amp;SUBSTITUTE(SUBSTITUTE(SUBSTITUTE(SUBSTITUTE(SUBSTITUTE(SUBSTITUTE(B392,"~","{t}"),"*","{s}"),"?","{q}"),"&lt;","{lt}"),"&gt;","{gt}"),"=","{eq}"))</f>
        <v/>
      </c>
    </row>
    <row r="393" spans="1:13" x14ac:dyDescent="0.25">
      <c r="A393" s="5"/>
      <c r="B393" s="5"/>
      <c r="C393" s="8"/>
      <c r="D393" s="8"/>
      <c r="E393" s="12"/>
      <c r="F393" s="12"/>
      <c r="G393" s="13" t="str">
        <f>IF(OR(H393="Current",H393="1–30 days",H393="31–60 days",H393="61–90 days",H393="91+ days"),IF(D393&gt;=Setup!$B$4,0,DATEDIF(D393,Setup!$B$4,"D")),"")</f>
        <v/>
      </c>
      <c r="H393" s="14" t="str">
        <f>IF(AND(A393="",B393="",C393="",D393="",E393="",F393=""),"",IF(OR(A393="",B393="",C393="",D393="",E393="",F393=""),"Incomplete",IF(COUNTIF($L$5:$L$1004,L393)&gt;1,"Check invoice #",IF(OR(COUNT(E393)=0,COUNT(F393)=0),"Check amounts",IF(OR(E393&lt;0,F393&lt;0,F393&gt;E393),"Check amounts",IF(OR(COUNT(C393)=0,COUNT(D393)=0),"Check dates",IF(D393&lt;C393,"Check dates",IF(ROUND(F393,2)=0,"Paid / zero balance",IF(Setup!$B$4="","Set aging date",IF(D393&gt;=Setup!$B$4,"Current",IF(DATEDIF(D393,Setup!$B$4,"D")&lt;=30,"1–30 days",IF(DATEDIF(D393,Setup!$B$4,"D")&lt;=60,"31–60 days",IF(DATEDIF(D393,Setup!$B$4,"D")&lt;=90,"61–90 days","91+ days")))))))))))))</f>
        <v/>
      </c>
      <c r="I393" s="5"/>
      <c r="J393" s="15">
        <f>IF(OR(H393="Current",H393="1–30 days",H393="31–60 days",H393="61–90 days",H393="91+ days"),F393,0)</f>
        <v>0</v>
      </c>
      <c r="K393">
        <f>IF(J393&gt;0,IF(COUNTIFS($M$5:$M393,M393,$J$5:$J393,"&gt;0")=1,1,0),0)</f>
        <v>0</v>
      </c>
      <c r="L393" t="str">
        <f>IF(A393="","","k"&amp;SUBSTITUTE(SUBSTITUTE(SUBSTITUTE(SUBSTITUTE(SUBSTITUTE(SUBSTITUTE(A393,"~","{t}"),"*","{s}"),"?","{q}"),"&lt;","{lt}"),"&gt;","{gt}"),"=","{eq}"))</f>
        <v/>
      </c>
      <c r="M393" t="str">
        <f>IF(B393="","","k"&amp;SUBSTITUTE(SUBSTITUTE(SUBSTITUTE(SUBSTITUTE(SUBSTITUTE(SUBSTITUTE(B393,"~","{t}"),"*","{s}"),"?","{q}"),"&lt;","{lt}"),"&gt;","{gt}"),"=","{eq}"))</f>
        <v/>
      </c>
    </row>
    <row r="394" spans="1:13" x14ac:dyDescent="0.25">
      <c r="A394" s="5"/>
      <c r="B394" s="5"/>
      <c r="C394" s="8"/>
      <c r="D394" s="8"/>
      <c r="E394" s="12"/>
      <c r="F394" s="12"/>
      <c r="G394" s="13" t="str">
        <f>IF(OR(H394="Current",H394="1–30 days",H394="31–60 days",H394="61–90 days",H394="91+ days"),IF(D394&gt;=Setup!$B$4,0,DATEDIF(D394,Setup!$B$4,"D")),"")</f>
        <v/>
      </c>
      <c r="H394" s="14" t="str">
        <f>IF(AND(A394="",B394="",C394="",D394="",E394="",F394=""),"",IF(OR(A394="",B394="",C394="",D394="",E394="",F394=""),"Incomplete",IF(COUNTIF($L$5:$L$1004,L394)&gt;1,"Check invoice #",IF(OR(COUNT(E394)=0,COUNT(F394)=0),"Check amounts",IF(OR(E394&lt;0,F394&lt;0,F394&gt;E394),"Check amounts",IF(OR(COUNT(C394)=0,COUNT(D394)=0),"Check dates",IF(D394&lt;C394,"Check dates",IF(ROUND(F394,2)=0,"Paid / zero balance",IF(Setup!$B$4="","Set aging date",IF(D394&gt;=Setup!$B$4,"Current",IF(DATEDIF(D394,Setup!$B$4,"D")&lt;=30,"1–30 days",IF(DATEDIF(D394,Setup!$B$4,"D")&lt;=60,"31–60 days",IF(DATEDIF(D394,Setup!$B$4,"D")&lt;=90,"61–90 days","91+ days")))))))))))))</f>
        <v/>
      </c>
      <c r="I394" s="5"/>
      <c r="J394" s="15">
        <f>IF(OR(H394="Current",H394="1–30 days",H394="31–60 days",H394="61–90 days",H394="91+ days"),F394,0)</f>
        <v>0</v>
      </c>
      <c r="K394">
        <f>IF(J394&gt;0,IF(COUNTIFS($M$5:$M394,M394,$J$5:$J394,"&gt;0")=1,1,0),0)</f>
        <v>0</v>
      </c>
      <c r="L394" t="str">
        <f>IF(A394="","","k"&amp;SUBSTITUTE(SUBSTITUTE(SUBSTITUTE(SUBSTITUTE(SUBSTITUTE(SUBSTITUTE(A394,"~","{t}"),"*","{s}"),"?","{q}"),"&lt;","{lt}"),"&gt;","{gt}"),"=","{eq}"))</f>
        <v/>
      </c>
      <c r="M394" t="str">
        <f>IF(B394="","","k"&amp;SUBSTITUTE(SUBSTITUTE(SUBSTITUTE(SUBSTITUTE(SUBSTITUTE(SUBSTITUTE(B394,"~","{t}"),"*","{s}"),"?","{q}"),"&lt;","{lt}"),"&gt;","{gt}"),"=","{eq}"))</f>
        <v/>
      </c>
    </row>
    <row r="395" spans="1:13" x14ac:dyDescent="0.25">
      <c r="A395" s="5"/>
      <c r="B395" s="5"/>
      <c r="C395" s="8"/>
      <c r="D395" s="8"/>
      <c r="E395" s="12"/>
      <c r="F395" s="12"/>
      <c r="G395" s="13" t="str">
        <f>IF(OR(H395="Current",H395="1–30 days",H395="31–60 days",H395="61–90 days",H395="91+ days"),IF(D395&gt;=Setup!$B$4,0,DATEDIF(D395,Setup!$B$4,"D")),"")</f>
        <v/>
      </c>
      <c r="H395" s="14" t="str">
        <f>IF(AND(A395="",B395="",C395="",D395="",E395="",F395=""),"",IF(OR(A395="",B395="",C395="",D395="",E395="",F395=""),"Incomplete",IF(COUNTIF($L$5:$L$1004,L395)&gt;1,"Check invoice #",IF(OR(COUNT(E395)=0,COUNT(F395)=0),"Check amounts",IF(OR(E395&lt;0,F395&lt;0,F395&gt;E395),"Check amounts",IF(OR(COUNT(C395)=0,COUNT(D395)=0),"Check dates",IF(D395&lt;C395,"Check dates",IF(ROUND(F395,2)=0,"Paid / zero balance",IF(Setup!$B$4="","Set aging date",IF(D395&gt;=Setup!$B$4,"Current",IF(DATEDIF(D395,Setup!$B$4,"D")&lt;=30,"1–30 days",IF(DATEDIF(D395,Setup!$B$4,"D")&lt;=60,"31–60 days",IF(DATEDIF(D395,Setup!$B$4,"D")&lt;=90,"61–90 days","91+ days")))))))))))))</f>
        <v/>
      </c>
      <c r="I395" s="5"/>
      <c r="J395" s="15">
        <f>IF(OR(H395="Current",H395="1–30 days",H395="31–60 days",H395="61–90 days",H395="91+ days"),F395,0)</f>
        <v>0</v>
      </c>
      <c r="K395">
        <f>IF(J395&gt;0,IF(COUNTIFS($M$5:$M395,M395,$J$5:$J395,"&gt;0")=1,1,0),0)</f>
        <v>0</v>
      </c>
      <c r="L395" t="str">
        <f>IF(A395="","","k"&amp;SUBSTITUTE(SUBSTITUTE(SUBSTITUTE(SUBSTITUTE(SUBSTITUTE(SUBSTITUTE(A395,"~","{t}"),"*","{s}"),"?","{q}"),"&lt;","{lt}"),"&gt;","{gt}"),"=","{eq}"))</f>
        <v/>
      </c>
      <c r="M395" t="str">
        <f>IF(B395="","","k"&amp;SUBSTITUTE(SUBSTITUTE(SUBSTITUTE(SUBSTITUTE(SUBSTITUTE(SUBSTITUTE(B395,"~","{t}"),"*","{s}"),"?","{q}"),"&lt;","{lt}"),"&gt;","{gt}"),"=","{eq}"))</f>
        <v/>
      </c>
    </row>
    <row r="396" spans="1:13" x14ac:dyDescent="0.25">
      <c r="A396" s="5"/>
      <c r="B396" s="5"/>
      <c r="C396" s="8"/>
      <c r="D396" s="8"/>
      <c r="E396" s="12"/>
      <c r="F396" s="12"/>
      <c r="G396" s="13" t="str">
        <f>IF(OR(H396="Current",H396="1–30 days",H396="31–60 days",H396="61–90 days",H396="91+ days"),IF(D396&gt;=Setup!$B$4,0,DATEDIF(D396,Setup!$B$4,"D")),"")</f>
        <v/>
      </c>
      <c r="H396" s="14" t="str">
        <f>IF(AND(A396="",B396="",C396="",D396="",E396="",F396=""),"",IF(OR(A396="",B396="",C396="",D396="",E396="",F396=""),"Incomplete",IF(COUNTIF($L$5:$L$1004,L396)&gt;1,"Check invoice #",IF(OR(COUNT(E396)=0,COUNT(F396)=0),"Check amounts",IF(OR(E396&lt;0,F396&lt;0,F396&gt;E396),"Check amounts",IF(OR(COUNT(C396)=0,COUNT(D396)=0),"Check dates",IF(D396&lt;C396,"Check dates",IF(ROUND(F396,2)=0,"Paid / zero balance",IF(Setup!$B$4="","Set aging date",IF(D396&gt;=Setup!$B$4,"Current",IF(DATEDIF(D396,Setup!$B$4,"D")&lt;=30,"1–30 days",IF(DATEDIF(D396,Setup!$B$4,"D")&lt;=60,"31–60 days",IF(DATEDIF(D396,Setup!$B$4,"D")&lt;=90,"61–90 days","91+ days")))))))))))))</f>
        <v/>
      </c>
      <c r="I396" s="5"/>
      <c r="J396" s="15">
        <f>IF(OR(H396="Current",H396="1–30 days",H396="31–60 days",H396="61–90 days",H396="91+ days"),F396,0)</f>
        <v>0</v>
      </c>
      <c r="K396">
        <f>IF(J396&gt;0,IF(COUNTIFS($M$5:$M396,M396,$J$5:$J396,"&gt;0")=1,1,0),0)</f>
        <v>0</v>
      </c>
      <c r="L396" t="str">
        <f>IF(A396="","","k"&amp;SUBSTITUTE(SUBSTITUTE(SUBSTITUTE(SUBSTITUTE(SUBSTITUTE(SUBSTITUTE(A396,"~","{t}"),"*","{s}"),"?","{q}"),"&lt;","{lt}"),"&gt;","{gt}"),"=","{eq}"))</f>
        <v/>
      </c>
      <c r="M396" t="str">
        <f>IF(B396="","","k"&amp;SUBSTITUTE(SUBSTITUTE(SUBSTITUTE(SUBSTITUTE(SUBSTITUTE(SUBSTITUTE(B396,"~","{t}"),"*","{s}"),"?","{q}"),"&lt;","{lt}"),"&gt;","{gt}"),"=","{eq}"))</f>
        <v/>
      </c>
    </row>
    <row r="397" spans="1:13" x14ac:dyDescent="0.25">
      <c r="A397" s="5"/>
      <c r="B397" s="5"/>
      <c r="C397" s="8"/>
      <c r="D397" s="8"/>
      <c r="E397" s="12"/>
      <c r="F397" s="12"/>
      <c r="G397" s="13" t="str">
        <f>IF(OR(H397="Current",H397="1–30 days",H397="31–60 days",H397="61–90 days",H397="91+ days"),IF(D397&gt;=Setup!$B$4,0,DATEDIF(D397,Setup!$B$4,"D")),"")</f>
        <v/>
      </c>
      <c r="H397" s="14" t="str">
        <f>IF(AND(A397="",B397="",C397="",D397="",E397="",F397=""),"",IF(OR(A397="",B397="",C397="",D397="",E397="",F397=""),"Incomplete",IF(COUNTIF($L$5:$L$1004,L397)&gt;1,"Check invoice #",IF(OR(COUNT(E397)=0,COUNT(F397)=0),"Check amounts",IF(OR(E397&lt;0,F397&lt;0,F397&gt;E397),"Check amounts",IF(OR(COUNT(C397)=0,COUNT(D397)=0),"Check dates",IF(D397&lt;C397,"Check dates",IF(ROUND(F397,2)=0,"Paid / zero balance",IF(Setup!$B$4="","Set aging date",IF(D397&gt;=Setup!$B$4,"Current",IF(DATEDIF(D397,Setup!$B$4,"D")&lt;=30,"1–30 days",IF(DATEDIF(D397,Setup!$B$4,"D")&lt;=60,"31–60 days",IF(DATEDIF(D397,Setup!$B$4,"D")&lt;=90,"61–90 days","91+ days")))))))))))))</f>
        <v/>
      </c>
      <c r="I397" s="5"/>
      <c r="J397" s="15">
        <f>IF(OR(H397="Current",H397="1–30 days",H397="31–60 days",H397="61–90 days",H397="91+ days"),F397,0)</f>
        <v>0</v>
      </c>
      <c r="K397">
        <f>IF(J397&gt;0,IF(COUNTIFS($M$5:$M397,M397,$J$5:$J397,"&gt;0")=1,1,0),0)</f>
        <v>0</v>
      </c>
      <c r="L397" t="str">
        <f>IF(A397="","","k"&amp;SUBSTITUTE(SUBSTITUTE(SUBSTITUTE(SUBSTITUTE(SUBSTITUTE(SUBSTITUTE(A397,"~","{t}"),"*","{s}"),"?","{q}"),"&lt;","{lt}"),"&gt;","{gt}"),"=","{eq}"))</f>
        <v/>
      </c>
      <c r="M397" t="str">
        <f>IF(B397="","","k"&amp;SUBSTITUTE(SUBSTITUTE(SUBSTITUTE(SUBSTITUTE(SUBSTITUTE(SUBSTITUTE(B397,"~","{t}"),"*","{s}"),"?","{q}"),"&lt;","{lt}"),"&gt;","{gt}"),"=","{eq}"))</f>
        <v/>
      </c>
    </row>
    <row r="398" spans="1:13" x14ac:dyDescent="0.25">
      <c r="A398" s="5"/>
      <c r="B398" s="5"/>
      <c r="C398" s="8"/>
      <c r="D398" s="8"/>
      <c r="E398" s="12"/>
      <c r="F398" s="12"/>
      <c r="G398" s="13" t="str">
        <f>IF(OR(H398="Current",H398="1–30 days",H398="31–60 days",H398="61–90 days",H398="91+ days"),IF(D398&gt;=Setup!$B$4,0,DATEDIF(D398,Setup!$B$4,"D")),"")</f>
        <v/>
      </c>
      <c r="H398" s="14" t="str">
        <f>IF(AND(A398="",B398="",C398="",D398="",E398="",F398=""),"",IF(OR(A398="",B398="",C398="",D398="",E398="",F398=""),"Incomplete",IF(COUNTIF($L$5:$L$1004,L398)&gt;1,"Check invoice #",IF(OR(COUNT(E398)=0,COUNT(F398)=0),"Check amounts",IF(OR(E398&lt;0,F398&lt;0,F398&gt;E398),"Check amounts",IF(OR(COUNT(C398)=0,COUNT(D398)=0),"Check dates",IF(D398&lt;C398,"Check dates",IF(ROUND(F398,2)=0,"Paid / zero balance",IF(Setup!$B$4="","Set aging date",IF(D398&gt;=Setup!$B$4,"Current",IF(DATEDIF(D398,Setup!$B$4,"D")&lt;=30,"1–30 days",IF(DATEDIF(D398,Setup!$B$4,"D")&lt;=60,"31–60 days",IF(DATEDIF(D398,Setup!$B$4,"D")&lt;=90,"61–90 days","91+ days")))))))))))))</f>
        <v/>
      </c>
      <c r="I398" s="5"/>
      <c r="J398" s="15">
        <f>IF(OR(H398="Current",H398="1–30 days",H398="31–60 days",H398="61–90 days",H398="91+ days"),F398,0)</f>
        <v>0</v>
      </c>
      <c r="K398">
        <f>IF(J398&gt;0,IF(COUNTIFS($M$5:$M398,M398,$J$5:$J398,"&gt;0")=1,1,0),0)</f>
        <v>0</v>
      </c>
      <c r="L398" t="str">
        <f>IF(A398="","","k"&amp;SUBSTITUTE(SUBSTITUTE(SUBSTITUTE(SUBSTITUTE(SUBSTITUTE(SUBSTITUTE(A398,"~","{t}"),"*","{s}"),"?","{q}"),"&lt;","{lt}"),"&gt;","{gt}"),"=","{eq}"))</f>
        <v/>
      </c>
      <c r="M398" t="str">
        <f>IF(B398="","","k"&amp;SUBSTITUTE(SUBSTITUTE(SUBSTITUTE(SUBSTITUTE(SUBSTITUTE(SUBSTITUTE(B398,"~","{t}"),"*","{s}"),"?","{q}"),"&lt;","{lt}"),"&gt;","{gt}"),"=","{eq}"))</f>
        <v/>
      </c>
    </row>
    <row r="399" spans="1:13" x14ac:dyDescent="0.25">
      <c r="A399" s="5"/>
      <c r="B399" s="5"/>
      <c r="C399" s="8"/>
      <c r="D399" s="8"/>
      <c r="E399" s="12"/>
      <c r="F399" s="12"/>
      <c r="G399" s="13" t="str">
        <f>IF(OR(H399="Current",H399="1–30 days",H399="31–60 days",H399="61–90 days",H399="91+ days"),IF(D399&gt;=Setup!$B$4,0,DATEDIF(D399,Setup!$B$4,"D")),"")</f>
        <v/>
      </c>
      <c r="H399" s="14" t="str">
        <f>IF(AND(A399="",B399="",C399="",D399="",E399="",F399=""),"",IF(OR(A399="",B399="",C399="",D399="",E399="",F399=""),"Incomplete",IF(COUNTIF($L$5:$L$1004,L399)&gt;1,"Check invoice #",IF(OR(COUNT(E399)=0,COUNT(F399)=0),"Check amounts",IF(OR(E399&lt;0,F399&lt;0,F399&gt;E399),"Check amounts",IF(OR(COUNT(C399)=0,COUNT(D399)=0),"Check dates",IF(D399&lt;C399,"Check dates",IF(ROUND(F399,2)=0,"Paid / zero balance",IF(Setup!$B$4="","Set aging date",IF(D399&gt;=Setup!$B$4,"Current",IF(DATEDIF(D399,Setup!$B$4,"D")&lt;=30,"1–30 days",IF(DATEDIF(D399,Setup!$B$4,"D")&lt;=60,"31–60 days",IF(DATEDIF(D399,Setup!$B$4,"D")&lt;=90,"61–90 days","91+ days")))))))))))))</f>
        <v/>
      </c>
      <c r="I399" s="5"/>
      <c r="J399" s="15">
        <f>IF(OR(H399="Current",H399="1–30 days",H399="31–60 days",H399="61–90 days",H399="91+ days"),F399,0)</f>
        <v>0</v>
      </c>
      <c r="K399">
        <f>IF(J399&gt;0,IF(COUNTIFS($M$5:$M399,M399,$J$5:$J399,"&gt;0")=1,1,0),0)</f>
        <v>0</v>
      </c>
      <c r="L399" t="str">
        <f>IF(A399="","","k"&amp;SUBSTITUTE(SUBSTITUTE(SUBSTITUTE(SUBSTITUTE(SUBSTITUTE(SUBSTITUTE(A399,"~","{t}"),"*","{s}"),"?","{q}"),"&lt;","{lt}"),"&gt;","{gt}"),"=","{eq}"))</f>
        <v/>
      </c>
      <c r="M399" t="str">
        <f>IF(B399="","","k"&amp;SUBSTITUTE(SUBSTITUTE(SUBSTITUTE(SUBSTITUTE(SUBSTITUTE(SUBSTITUTE(B399,"~","{t}"),"*","{s}"),"?","{q}"),"&lt;","{lt}"),"&gt;","{gt}"),"=","{eq}"))</f>
        <v/>
      </c>
    </row>
    <row r="400" spans="1:13" x14ac:dyDescent="0.25">
      <c r="A400" s="5"/>
      <c r="B400" s="5"/>
      <c r="C400" s="8"/>
      <c r="D400" s="8"/>
      <c r="E400" s="12"/>
      <c r="F400" s="12"/>
      <c r="G400" s="13" t="str">
        <f>IF(OR(H400="Current",H400="1–30 days",H400="31–60 days",H400="61–90 days",H400="91+ days"),IF(D400&gt;=Setup!$B$4,0,DATEDIF(D400,Setup!$B$4,"D")),"")</f>
        <v/>
      </c>
      <c r="H400" s="14" t="str">
        <f>IF(AND(A400="",B400="",C400="",D400="",E400="",F400=""),"",IF(OR(A400="",B400="",C400="",D400="",E400="",F400=""),"Incomplete",IF(COUNTIF($L$5:$L$1004,L400)&gt;1,"Check invoice #",IF(OR(COUNT(E400)=0,COUNT(F400)=0),"Check amounts",IF(OR(E400&lt;0,F400&lt;0,F400&gt;E400),"Check amounts",IF(OR(COUNT(C400)=0,COUNT(D400)=0),"Check dates",IF(D400&lt;C400,"Check dates",IF(ROUND(F400,2)=0,"Paid / zero balance",IF(Setup!$B$4="","Set aging date",IF(D400&gt;=Setup!$B$4,"Current",IF(DATEDIF(D400,Setup!$B$4,"D")&lt;=30,"1–30 days",IF(DATEDIF(D400,Setup!$B$4,"D")&lt;=60,"31–60 days",IF(DATEDIF(D400,Setup!$B$4,"D")&lt;=90,"61–90 days","91+ days")))))))))))))</f>
        <v/>
      </c>
      <c r="I400" s="5"/>
      <c r="J400" s="15">
        <f>IF(OR(H400="Current",H400="1–30 days",H400="31–60 days",H400="61–90 days",H400="91+ days"),F400,0)</f>
        <v>0</v>
      </c>
      <c r="K400">
        <f>IF(J400&gt;0,IF(COUNTIFS($M$5:$M400,M400,$J$5:$J400,"&gt;0")=1,1,0),0)</f>
        <v>0</v>
      </c>
      <c r="L400" t="str">
        <f>IF(A400="","","k"&amp;SUBSTITUTE(SUBSTITUTE(SUBSTITUTE(SUBSTITUTE(SUBSTITUTE(SUBSTITUTE(A400,"~","{t}"),"*","{s}"),"?","{q}"),"&lt;","{lt}"),"&gt;","{gt}"),"=","{eq}"))</f>
        <v/>
      </c>
      <c r="M400" t="str">
        <f>IF(B400="","","k"&amp;SUBSTITUTE(SUBSTITUTE(SUBSTITUTE(SUBSTITUTE(SUBSTITUTE(SUBSTITUTE(B400,"~","{t}"),"*","{s}"),"?","{q}"),"&lt;","{lt}"),"&gt;","{gt}"),"=","{eq}"))</f>
        <v/>
      </c>
    </row>
    <row r="401" spans="1:13" x14ac:dyDescent="0.25">
      <c r="A401" s="5"/>
      <c r="B401" s="5"/>
      <c r="C401" s="8"/>
      <c r="D401" s="8"/>
      <c r="E401" s="12"/>
      <c r="F401" s="12"/>
      <c r="G401" s="13" t="str">
        <f>IF(OR(H401="Current",H401="1–30 days",H401="31–60 days",H401="61–90 days",H401="91+ days"),IF(D401&gt;=Setup!$B$4,0,DATEDIF(D401,Setup!$B$4,"D")),"")</f>
        <v/>
      </c>
      <c r="H401" s="14" t="str">
        <f>IF(AND(A401="",B401="",C401="",D401="",E401="",F401=""),"",IF(OR(A401="",B401="",C401="",D401="",E401="",F401=""),"Incomplete",IF(COUNTIF($L$5:$L$1004,L401)&gt;1,"Check invoice #",IF(OR(COUNT(E401)=0,COUNT(F401)=0),"Check amounts",IF(OR(E401&lt;0,F401&lt;0,F401&gt;E401),"Check amounts",IF(OR(COUNT(C401)=0,COUNT(D401)=0),"Check dates",IF(D401&lt;C401,"Check dates",IF(ROUND(F401,2)=0,"Paid / zero balance",IF(Setup!$B$4="","Set aging date",IF(D401&gt;=Setup!$B$4,"Current",IF(DATEDIF(D401,Setup!$B$4,"D")&lt;=30,"1–30 days",IF(DATEDIF(D401,Setup!$B$4,"D")&lt;=60,"31–60 days",IF(DATEDIF(D401,Setup!$B$4,"D")&lt;=90,"61–90 days","91+ days")))))))))))))</f>
        <v/>
      </c>
      <c r="I401" s="5"/>
      <c r="J401" s="15">
        <f>IF(OR(H401="Current",H401="1–30 days",H401="31–60 days",H401="61–90 days",H401="91+ days"),F401,0)</f>
        <v>0</v>
      </c>
      <c r="K401">
        <f>IF(J401&gt;0,IF(COUNTIFS($M$5:$M401,M401,$J$5:$J401,"&gt;0")=1,1,0),0)</f>
        <v>0</v>
      </c>
      <c r="L401" t="str">
        <f>IF(A401="","","k"&amp;SUBSTITUTE(SUBSTITUTE(SUBSTITUTE(SUBSTITUTE(SUBSTITUTE(SUBSTITUTE(A401,"~","{t}"),"*","{s}"),"?","{q}"),"&lt;","{lt}"),"&gt;","{gt}"),"=","{eq}"))</f>
        <v/>
      </c>
      <c r="M401" t="str">
        <f>IF(B401="","","k"&amp;SUBSTITUTE(SUBSTITUTE(SUBSTITUTE(SUBSTITUTE(SUBSTITUTE(SUBSTITUTE(B401,"~","{t}"),"*","{s}"),"?","{q}"),"&lt;","{lt}"),"&gt;","{gt}"),"=","{eq}"))</f>
        <v/>
      </c>
    </row>
    <row r="402" spans="1:13" x14ac:dyDescent="0.25">
      <c r="A402" s="5"/>
      <c r="B402" s="5"/>
      <c r="C402" s="8"/>
      <c r="D402" s="8"/>
      <c r="E402" s="12"/>
      <c r="F402" s="12"/>
      <c r="G402" s="13" t="str">
        <f>IF(OR(H402="Current",H402="1–30 days",H402="31–60 days",H402="61–90 days",H402="91+ days"),IF(D402&gt;=Setup!$B$4,0,DATEDIF(D402,Setup!$B$4,"D")),"")</f>
        <v/>
      </c>
      <c r="H402" s="14" t="str">
        <f>IF(AND(A402="",B402="",C402="",D402="",E402="",F402=""),"",IF(OR(A402="",B402="",C402="",D402="",E402="",F402=""),"Incomplete",IF(COUNTIF($L$5:$L$1004,L402)&gt;1,"Check invoice #",IF(OR(COUNT(E402)=0,COUNT(F402)=0),"Check amounts",IF(OR(E402&lt;0,F402&lt;0,F402&gt;E402),"Check amounts",IF(OR(COUNT(C402)=0,COUNT(D402)=0),"Check dates",IF(D402&lt;C402,"Check dates",IF(ROUND(F402,2)=0,"Paid / zero balance",IF(Setup!$B$4="","Set aging date",IF(D402&gt;=Setup!$B$4,"Current",IF(DATEDIF(D402,Setup!$B$4,"D")&lt;=30,"1–30 days",IF(DATEDIF(D402,Setup!$B$4,"D")&lt;=60,"31–60 days",IF(DATEDIF(D402,Setup!$B$4,"D")&lt;=90,"61–90 days","91+ days")))))))))))))</f>
        <v/>
      </c>
      <c r="I402" s="5"/>
      <c r="J402" s="15">
        <f>IF(OR(H402="Current",H402="1–30 days",H402="31–60 days",H402="61–90 days",H402="91+ days"),F402,0)</f>
        <v>0</v>
      </c>
      <c r="K402">
        <f>IF(J402&gt;0,IF(COUNTIFS($M$5:$M402,M402,$J$5:$J402,"&gt;0")=1,1,0),0)</f>
        <v>0</v>
      </c>
      <c r="L402" t="str">
        <f>IF(A402="","","k"&amp;SUBSTITUTE(SUBSTITUTE(SUBSTITUTE(SUBSTITUTE(SUBSTITUTE(SUBSTITUTE(A402,"~","{t}"),"*","{s}"),"?","{q}"),"&lt;","{lt}"),"&gt;","{gt}"),"=","{eq}"))</f>
        <v/>
      </c>
      <c r="M402" t="str">
        <f>IF(B402="","","k"&amp;SUBSTITUTE(SUBSTITUTE(SUBSTITUTE(SUBSTITUTE(SUBSTITUTE(SUBSTITUTE(B402,"~","{t}"),"*","{s}"),"?","{q}"),"&lt;","{lt}"),"&gt;","{gt}"),"=","{eq}"))</f>
        <v/>
      </c>
    </row>
    <row r="403" spans="1:13" x14ac:dyDescent="0.25">
      <c r="A403" s="5"/>
      <c r="B403" s="5"/>
      <c r="C403" s="8"/>
      <c r="D403" s="8"/>
      <c r="E403" s="12"/>
      <c r="F403" s="12"/>
      <c r="G403" s="13" t="str">
        <f>IF(OR(H403="Current",H403="1–30 days",H403="31–60 days",H403="61–90 days",H403="91+ days"),IF(D403&gt;=Setup!$B$4,0,DATEDIF(D403,Setup!$B$4,"D")),"")</f>
        <v/>
      </c>
      <c r="H403" s="14" t="str">
        <f>IF(AND(A403="",B403="",C403="",D403="",E403="",F403=""),"",IF(OR(A403="",B403="",C403="",D403="",E403="",F403=""),"Incomplete",IF(COUNTIF($L$5:$L$1004,L403)&gt;1,"Check invoice #",IF(OR(COUNT(E403)=0,COUNT(F403)=0),"Check amounts",IF(OR(E403&lt;0,F403&lt;0,F403&gt;E403),"Check amounts",IF(OR(COUNT(C403)=0,COUNT(D403)=0),"Check dates",IF(D403&lt;C403,"Check dates",IF(ROUND(F403,2)=0,"Paid / zero balance",IF(Setup!$B$4="","Set aging date",IF(D403&gt;=Setup!$B$4,"Current",IF(DATEDIF(D403,Setup!$B$4,"D")&lt;=30,"1–30 days",IF(DATEDIF(D403,Setup!$B$4,"D")&lt;=60,"31–60 days",IF(DATEDIF(D403,Setup!$B$4,"D")&lt;=90,"61–90 days","91+ days")))))))))))))</f>
        <v/>
      </c>
      <c r="I403" s="5"/>
      <c r="J403" s="15">
        <f>IF(OR(H403="Current",H403="1–30 days",H403="31–60 days",H403="61–90 days",H403="91+ days"),F403,0)</f>
        <v>0</v>
      </c>
      <c r="K403">
        <f>IF(J403&gt;0,IF(COUNTIFS($M$5:$M403,M403,$J$5:$J403,"&gt;0")=1,1,0),0)</f>
        <v>0</v>
      </c>
      <c r="L403" t="str">
        <f>IF(A403="","","k"&amp;SUBSTITUTE(SUBSTITUTE(SUBSTITUTE(SUBSTITUTE(SUBSTITUTE(SUBSTITUTE(A403,"~","{t}"),"*","{s}"),"?","{q}"),"&lt;","{lt}"),"&gt;","{gt}"),"=","{eq}"))</f>
        <v/>
      </c>
      <c r="M403" t="str">
        <f>IF(B403="","","k"&amp;SUBSTITUTE(SUBSTITUTE(SUBSTITUTE(SUBSTITUTE(SUBSTITUTE(SUBSTITUTE(B403,"~","{t}"),"*","{s}"),"?","{q}"),"&lt;","{lt}"),"&gt;","{gt}"),"=","{eq}"))</f>
        <v/>
      </c>
    </row>
    <row r="404" spans="1:13" x14ac:dyDescent="0.25">
      <c r="A404" s="5"/>
      <c r="B404" s="5"/>
      <c r="C404" s="8"/>
      <c r="D404" s="8"/>
      <c r="E404" s="12"/>
      <c r="F404" s="12"/>
      <c r="G404" s="13" t="str">
        <f>IF(OR(H404="Current",H404="1–30 days",H404="31–60 days",H404="61–90 days",H404="91+ days"),IF(D404&gt;=Setup!$B$4,0,DATEDIF(D404,Setup!$B$4,"D")),"")</f>
        <v/>
      </c>
      <c r="H404" s="14" t="str">
        <f>IF(AND(A404="",B404="",C404="",D404="",E404="",F404=""),"",IF(OR(A404="",B404="",C404="",D404="",E404="",F404=""),"Incomplete",IF(COUNTIF($L$5:$L$1004,L404)&gt;1,"Check invoice #",IF(OR(COUNT(E404)=0,COUNT(F404)=0),"Check amounts",IF(OR(E404&lt;0,F404&lt;0,F404&gt;E404),"Check amounts",IF(OR(COUNT(C404)=0,COUNT(D404)=0),"Check dates",IF(D404&lt;C404,"Check dates",IF(ROUND(F404,2)=0,"Paid / zero balance",IF(Setup!$B$4="","Set aging date",IF(D404&gt;=Setup!$B$4,"Current",IF(DATEDIF(D404,Setup!$B$4,"D")&lt;=30,"1–30 days",IF(DATEDIF(D404,Setup!$B$4,"D")&lt;=60,"31–60 days",IF(DATEDIF(D404,Setup!$B$4,"D")&lt;=90,"61–90 days","91+ days")))))))))))))</f>
        <v/>
      </c>
      <c r="I404" s="5"/>
      <c r="J404" s="15">
        <f>IF(OR(H404="Current",H404="1–30 days",H404="31–60 days",H404="61–90 days",H404="91+ days"),F404,0)</f>
        <v>0</v>
      </c>
      <c r="K404">
        <f>IF(J404&gt;0,IF(COUNTIFS($M$5:$M404,M404,$J$5:$J404,"&gt;0")=1,1,0),0)</f>
        <v>0</v>
      </c>
      <c r="L404" t="str">
        <f>IF(A404="","","k"&amp;SUBSTITUTE(SUBSTITUTE(SUBSTITUTE(SUBSTITUTE(SUBSTITUTE(SUBSTITUTE(A404,"~","{t}"),"*","{s}"),"?","{q}"),"&lt;","{lt}"),"&gt;","{gt}"),"=","{eq}"))</f>
        <v/>
      </c>
      <c r="M404" t="str">
        <f>IF(B404="","","k"&amp;SUBSTITUTE(SUBSTITUTE(SUBSTITUTE(SUBSTITUTE(SUBSTITUTE(SUBSTITUTE(B404,"~","{t}"),"*","{s}"),"?","{q}"),"&lt;","{lt}"),"&gt;","{gt}"),"=","{eq}"))</f>
        <v/>
      </c>
    </row>
    <row r="405" spans="1:13" x14ac:dyDescent="0.25">
      <c r="A405" s="5"/>
      <c r="B405" s="5"/>
      <c r="C405" s="8"/>
      <c r="D405" s="8"/>
      <c r="E405" s="12"/>
      <c r="F405" s="12"/>
      <c r="G405" s="13" t="str">
        <f>IF(OR(H405="Current",H405="1–30 days",H405="31–60 days",H405="61–90 days",H405="91+ days"),IF(D405&gt;=Setup!$B$4,0,DATEDIF(D405,Setup!$B$4,"D")),"")</f>
        <v/>
      </c>
      <c r="H405" s="14" t="str">
        <f>IF(AND(A405="",B405="",C405="",D405="",E405="",F405=""),"",IF(OR(A405="",B405="",C405="",D405="",E405="",F405=""),"Incomplete",IF(COUNTIF($L$5:$L$1004,L405)&gt;1,"Check invoice #",IF(OR(COUNT(E405)=0,COUNT(F405)=0),"Check amounts",IF(OR(E405&lt;0,F405&lt;0,F405&gt;E405),"Check amounts",IF(OR(COUNT(C405)=0,COUNT(D405)=0),"Check dates",IF(D405&lt;C405,"Check dates",IF(ROUND(F405,2)=0,"Paid / zero balance",IF(Setup!$B$4="","Set aging date",IF(D405&gt;=Setup!$B$4,"Current",IF(DATEDIF(D405,Setup!$B$4,"D")&lt;=30,"1–30 days",IF(DATEDIF(D405,Setup!$B$4,"D")&lt;=60,"31–60 days",IF(DATEDIF(D405,Setup!$B$4,"D")&lt;=90,"61–90 days","91+ days")))))))))))))</f>
        <v/>
      </c>
      <c r="I405" s="5"/>
      <c r="J405" s="15">
        <f>IF(OR(H405="Current",H405="1–30 days",H405="31–60 days",H405="61–90 days",H405="91+ days"),F405,0)</f>
        <v>0</v>
      </c>
      <c r="K405">
        <f>IF(J405&gt;0,IF(COUNTIFS($M$5:$M405,M405,$J$5:$J405,"&gt;0")=1,1,0),0)</f>
        <v>0</v>
      </c>
      <c r="L405" t="str">
        <f>IF(A405="","","k"&amp;SUBSTITUTE(SUBSTITUTE(SUBSTITUTE(SUBSTITUTE(SUBSTITUTE(SUBSTITUTE(A405,"~","{t}"),"*","{s}"),"?","{q}"),"&lt;","{lt}"),"&gt;","{gt}"),"=","{eq}"))</f>
        <v/>
      </c>
      <c r="M405" t="str">
        <f>IF(B405="","","k"&amp;SUBSTITUTE(SUBSTITUTE(SUBSTITUTE(SUBSTITUTE(SUBSTITUTE(SUBSTITUTE(B405,"~","{t}"),"*","{s}"),"?","{q}"),"&lt;","{lt}"),"&gt;","{gt}"),"=","{eq}"))</f>
        <v/>
      </c>
    </row>
    <row r="406" spans="1:13" x14ac:dyDescent="0.25">
      <c r="A406" s="5"/>
      <c r="B406" s="5"/>
      <c r="C406" s="8"/>
      <c r="D406" s="8"/>
      <c r="E406" s="12"/>
      <c r="F406" s="12"/>
      <c r="G406" s="13" t="str">
        <f>IF(OR(H406="Current",H406="1–30 days",H406="31–60 days",H406="61–90 days",H406="91+ days"),IF(D406&gt;=Setup!$B$4,0,DATEDIF(D406,Setup!$B$4,"D")),"")</f>
        <v/>
      </c>
      <c r="H406" s="14" t="str">
        <f>IF(AND(A406="",B406="",C406="",D406="",E406="",F406=""),"",IF(OR(A406="",B406="",C406="",D406="",E406="",F406=""),"Incomplete",IF(COUNTIF($L$5:$L$1004,L406)&gt;1,"Check invoice #",IF(OR(COUNT(E406)=0,COUNT(F406)=0),"Check amounts",IF(OR(E406&lt;0,F406&lt;0,F406&gt;E406),"Check amounts",IF(OR(COUNT(C406)=0,COUNT(D406)=0),"Check dates",IF(D406&lt;C406,"Check dates",IF(ROUND(F406,2)=0,"Paid / zero balance",IF(Setup!$B$4="","Set aging date",IF(D406&gt;=Setup!$B$4,"Current",IF(DATEDIF(D406,Setup!$B$4,"D")&lt;=30,"1–30 days",IF(DATEDIF(D406,Setup!$B$4,"D")&lt;=60,"31–60 days",IF(DATEDIF(D406,Setup!$B$4,"D")&lt;=90,"61–90 days","91+ days")))))))))))))</f>
        <v/>
      </c>
      <c r="I406" s="5"/>
      <c r="J406" s="15">
        <f>IF(OR(H406="Current",H406="1–30 days",H406="31–60 days",H406="61–90 days",H406="91+ days"),F406,0)</f>
        <v>0</v>
      </c>
      <c r="K406">
        <f>IF(J406&gt;0,IF(COUNTIFS($M$5:$M406,M406,$J$5:$J406,"&gt;0")=1,1,0),0)</f>
        <v>0</v>
      </c>
      <c r="L406" t="str">
        <f>IF(A406="","","k"&amp;SUBSTITUTE(SUBSTITUTE(SUBSTITUTE(SUBSTITUTE(SUBSTITUTE(SUBSTITUTE(A406,"~","{t}"),"*","{s}"),"?","{q}"),"&lt;","{lt}"),"&gt;","{gt}"),"=","{eq}"))</f>
        <v/>
      </c>
      <c r="M406" t="str">
        <f>IF(B406="","","k"&amp;SUBSTITUTE(SUBSTITUTE(SUBSTITUTE(SUBSTITUTE(SUBSTITUTE(SUBSTITUTE(B406,"~","{t}"),"*","{s}"),"?","{q}"),"&lt;","{lt}"),"&gt;","{gt}"),"=","{eq}"))</f>
        <v/>
      </c>
    </row>
    <row r="407" spans="1:13" x14ac:dyDescent="0.25">
      <c r="A407" s="5"/>
      <c r="B407" s="5"/>
      <c r="C407" s="8"/>
      <c r="D407" s="8"/>
      <c r="E407" s="12"/>
      <c r="F407" s="12"/>
      <c r="G407" s="13" t="str">
        <f>IF(OR(H407="Current",H407="1–30 days",H407="31–60 days",H407="61–90 days",H407="91+ days"),IF(D407&gt;=Setup!$B$4,0,DATEDIF(D407,Setup!$B$4,"D")),"")</f>
        <v/>
      </c>
      <c r="H407" s="14" t="str">
        <f>IF(AND(A407="",B407="",C407="",D407="",E407="",F407=""),"",IF(OR(A407="",B407="",C407="",D407="",E407="",F407=""),"Incomplete",IF(COUNTIF($L$5:$L$1004,L407)&gt;1,"Check invoice #",IF(OR(COUNT(E407)=0,COUNT(F407)=0),"Check amounts",IF(OR(E407&lt;0,F407&lt;0,F407&gt;E407),"Check amounts",IF(OR(COUNT(C407)=0,COUNT(D407)=0),"Check dates",IF(D407&lt;C407,"Check dates",IF(ROUND(F407,2)=0,"Paid / zero balance",IF(Setup!$B$4="","Set aging date",IF(D407&gt;=Setup!$B$4,"Current",IF(DATEDIF(D407,Setup!$B$4,"D")&lt;=30,"1–30 days",IF(DATEDIF(D407,Setup!$B$4,"D")&lt;=60,"31–60 days",IF(DATEDIF(D407,Setup!$B$4,"D")&lt;=90,"61–90 days","91+ days")))))))))))))</f>
        <v/>
      </c>
      <c r="I407" s="5"/>
      <c r="J407" s="15">
        <f>IF(OR(H407="Current",H407="1–30 days",H407="31–60 days",H407="61–90 days",H407="91+ days"),F407,0)</f>
        <v>0</v>
      </c>
      <c r="K407">
        <f>IF(J407&gt;0,IF(COUNTIFS($M$5:$M407,M407,$J$5:$J407,"&gt;0")=1,1,0),0)</f>
        <v>0</v>
      </c>
      <c r="L407" t="str">
        <f>IF(A407="","","k"&amp;SUBSTITUTE(SUBSTITUTE(SUBSTITUTE(SUBSTITUTE(SUBSTITUTE(SUBSTITUTE(A407,"~","{t}"),"*","{s}"),"?","{q}"),"&lt;","{lt}"),"&gt;","{gt}"),"=","{eq}"))</f>
        <v/>
      </c>
      <c r="M407" t="str">
        <f>IF(B407="","","k"&amp;SUBSTITUTE(SUBSTITUTE(SUBSTITUTE(SUBSTITUTE(SUBSTITUTE(SUBSTITUTE(B407,"~","{t}"),"*","{s}"),"?","{q}"),"&lt;","{lt}"),"&gt;","{gt}"),"=","{eq}"))</f>
        <v/>
      </c>
    </row>
    <row r="408" spans="1:13" x14ac:dyDescent="0.25">
      <c r="A408" s="5"/>
      <c r="B408" s="5"/>
      <c r="C408" s="8"/>
      <c r="D408" s="8"/>
      <c r="E408" s="12"/>
      <c r="F408" s="12"/>
      <c r="G408" s="13" t="str">
        <f>IF(OR(H408="Current",H408="1–30 days",H408="31–60 days",H408="61–90 days",H408="91+ days"),IF(D408&gt;=Setup!$B$4,0,DATEDIF(D408,Setup!$B$4,"D")),"")</f>
        <v/>
      </c>
      <c r="H408" s="14" t="str">
        <f>IF(AND(A408="",B408="",C408="",D408="",E408="",F408=""),"",IF(OR(A408="",B408="",C408="",D408="",E408="",F408=""),"Incomplete",IF(COUNTIF($L$5:$L$1004,L408)&gt;1,"Check invoice #",IF(OR(COUNT(E408)=0,COUNT(F408)=0),"Check amounts",IF(OR(E408&lt;0,F408&lt;0,F408&gt;E408),"Check amounts",IF(OR(COUNT(C408)=0,COUNT(D408)=0),"Check dates",IF(D408&lt;C408,"Check dates",IF(ROUND(F408,2)=0,"Paid / zero balance",IF(Setup!$B$4="","Set aging date",IF(D408&gt;=Setup!$B$4,"Current",IF(DATEDIF(D408,Setup!$B$4,"D")&lt;=30,"1–30 days",IF(DATEDIF(D408,Setup!$B$4,"D")&lt;=60,"31–60 days",IF(DATEDIF(D408,Setup!$B$4,"D")&lt;=90,"61–90 days","91+ days")))))))))))))</f>
        <v/>
      </c>
      <c r="I408" s="5"/>
      <c r="J408" s="15">
        <f>IF(OR(H408="Current",H408="1–30 days",H408="31–60 days",H408="61–90 days",H408="91+ days"),F408,0)</f>
        <v>0</v>
      </c>
      <c r="K408">
        <f>IF(J408&gt;0,IF(COUNTIFS($M$5:$M408,M408,$J$5:$J408,"&gt;0")=1,1,0),0)</f>
        <v>0</v>
      </c>
      <c r="L408" t="str">
        <f>IF(A408="","","k"&amp;SUBSTITUTE(SUBSTITUTE(SUBSTITUTE(SUBSTITUTE(SUBSTITUTE(SUBSTITUTE(A408,"~","{t}"),"*","{s}"),"?","{q}"),"&lt;","{lt}"),"&gt;","{gt}"),"=","{eq}"))</f>
        <v/>
      </c>
      <c r="M408" t="str">
        <f>IF(B408="","","k"&amp;SUBSTITUTE(SUBSTITUTE(SUBSTITUTE(SUBSTITUTE(SUBSTITUTE(SUBSTITUTE(B408,"~","{t}"),"*","{s}"),"?","{q}"),"&lt;","{lt}"),"&gt;","{gt}"),"=","{eq}"))</f>
        <v/>
      </c>
    </row>
    <row r="409" spans="1:13" x14ac:dyDescent="0.25">
      <c r="A409" s="5"/>
      <c r="B409" s="5"/>
      <c r="C409" s="8"/>
      <c r="D409" s="8"/>
      <c r="E409" s="12"/>
      <c r="F409" s="12"/>
      <c r="G409" s="13" t="str">
        <f>IF(OR(H409="Current",H409="1–30 days",H409="31–60 days",H409="61–90 days",H409="91+ days"),IF(D409&gt;=Setup!$B$4,0,DATEDIF(D409,Setup!$B$4,"D")),"")</f>
        <v/>
      </c>
      <c r="H409" s="14" t="str">
        <f>IF(AND(A409="",B409="",C409="",D409="",E409="",F409=""),"",IF(OR(A409="",B409="",C409="",D409="",E409="",F409=""),"Incomplete",IF(COUNTIF($L$5:$L$1004,L409)&gt;1,"Check invoice #",IF(OR(COUNT(E409)=0,COUNT(F409)=0),"Check amounts",IF(OR(E409&lt;0,F409&lt;0,F409&gt;E409),"Check amounts",IF(OR(COUNT(C409)=0,COUNT(D409)=0),"Check dates",IF(D409&lt;C409,"Check dates",IF(ROUND(F409,2)=0,"Paid / zero balance",IF(Setup!$B$4="","Set aging date",IF(D409&gt;=Setup!$B$4,"Current",IF(DATEDIF(D409,Setup!$B$4,"D")&lt;=30,"1–30 days",IF(DATEDIF(D409,Setup!$B$4,"D")&lt;=60,"31–60 days",IF(DATEDIF(D409,Setup!$B$4,"D")&lt;=90,"61–90 days","91+ days")))))))))))))</f>
        <v/>
      </c>
      <c r="I409" s="5"/>
      <c r="J409" s="15">
        <f>IF(OR(H409="Current",H409="1–30 days",H409="31–60 days",H409="61–90 days",H409="91+ days"),F409,0)</f>
        <v>0</v>
      </c>
      <c r="K409">
        <f>IF(J409&gt;0,IF(COUNTIFS($M$5:$M409,M409,$J$5:$J409,"&gt;0")=1,1,0),0)</f>
        <v>0</v>
      </c>
      <c r="L409" t="str">
        <f>IF(A409="","","k"&amp;SUBSTITUTE(SUBSTITUTE(SUBSTITUTE(SUBSTITUTE(SUBSTITUTE(SUBSTITUTE(A409,"~","{t}"),"*","{s}"),"?","{q}"),"&lt;","{lt}"),"&gt;","{gt}"),"=","{eq}"))</f>
        <v/>
      </c>
      <c r="M409" t="str">
        <f>IF(B409="","","k"&amp;SUBSTITUTE(SUBSTITUTE(SUBSTITUTE(SUBSTITUTE(SUBSTITUTE(SUBSTITUTE(B409,"~","{t}"),"*","{s}"),"?","{q}"),"&lt;","{lt}"),"&gt;","{gt}"),"=","{eq}"))</f>
        <v/>
      </c>
    </row>
    <row r="410" spans="1:13" x14ac:dyDescent="0.25">
      <c r="A410" s="5"/>
      <c r="B410" s="5"/>
      <c r="C410" s="8"/>
      <c r="D410" s="8"/>
      <c r="E410" s="12"/>
      <c r="F410" s="12"/>
      <c r="G410" s="13" t="str">
        <f>IF(OR(H410="Current",H410="1–30 days",H410="31–60 days",H410="61–90 days",H410="91+ days"),IF(D410&gt;=Setup!$B$4,0,DATEDIF(D410,Setup!$B$4,"D")),"")</f>
        <v/>
      </c>
      <c r="H410" s="14" t="str">
        <f>IF(AND(A410="",B410="",C410="",D410="",E410="",F410=""),"",IF(OR(A410="",B410="",C410="",D410="",E410="",F410=""),"Incomplete",IF(COUNTIF($L$5:$L$1004,L410)&gt;1,"Check invoice #",IF(OR(COUNT(E410)=0,COUNT(F410)=0),"Check amounts",IF(OR(E410&lt;0,F410&lt;0,F410&gt;E410),"Check amounts",IF(OR(COUNT(C410)=0,COUNT(D410)=0),"Check dates",IF(D410&lt;C410,"Check dates",IF(ROUND(F410,2)=0,"Paid / zero balance",IF(Setup!$B$4="","Set aging date",IF(D410&gt;=Setup!$B$4,"Current",IF(DATEDIF(D410,Setup!$B$4,"D")&lt;=30,"1–30 days",IF(DATEDIF(D410,Setup!$B$4,"D")&lt;=60,"31–60 days",IF(DATEDIF(D410,Setup!$B$4,"D")&lt;=90,"61–90 days","91+ days")))))))))))))</f>
        <v/>
      </c>
      <c r="I410" s="5"/>
      <c r="J410" s="15">
        <f>IF(OR(H410="Current",H410="1–30 days",H410="31–60 days",H410="61–90 days",H410="91+ days"),F410,0)</f>
        <v>0</v>
      </c>
      <c r="K410">
        <f>IF(J410&gt;0,IF(COUNTIFS($M$5:$M410,M410,$J$5:$J410,"&gt;0")=1,1,0),0)</f>
        <v>0</v>
      </c>
      <c r="L410" t="str">
        <f>IF(A410="","","k"&amp;SUBSTITUTE(SUBSTITUTE(SUBSTITUTE(SUBSTITUTE(SUBSTITUTE(SUBSTITUTE(A410,"~","{t}"),"*","{s}"),"?","{q}"),"&lt;","{lt}"),"&gt;","{gt}"),"=","{eq}"))</f>
        <v/>
      </c>
      <c r="M410" t="str">
        <f>IF(B410="","","k"&amp;SUBSTITUTE(SUBSTITUTE(SUBSTITUTE(SUBSTITUTE(SUBSTITUTE(SUBSTITUTE(B410,"~","{t}"),"*","{s}"),"?","{q}"),"&lt;","{lt}"),"&gt;","{gt}"),"=","{eq}"))</f>
        <v/>
      </c>
    </row>
    <row r="411" spans="1:13" x14ac:dyDescent="0.25">
      <c r="A411" s="5"/>
      <c r="B411" s="5"/>
      <c r="C411" s="8"/>
      <c r="D411" s="8"/>
      <c r="E411" s="12"/>
      <c r="F411" s="12"/>
      <c r="G411" s="13" t="str">
        <f>IF(OR(H411="Current",H411="1–30 days",H411="31–60 days",H411="61–90 days",H411="91+ days"),IF(D411&gt;=Setup!$B$4,0,DATEDIF(D411,Setup!$B$4,"D")),"")</f>
        <v/>
      </c>
      <c r="H411" s="14" t="str">
        <f>IF(AND(A411="",B411="",C411="",D411="",E411="",F411=""),"",IF(OR(A411="",B411="",C411="",D411="",E411="",F411=""),"Incomplete",IF(COUNTIF($L$5:$L$1004,L411)&gt;1,"Check invoice #",IF(OR(COUNT(E411)=0,COUNT(F411)=0),"Check amounts",IF(OR(E411&lt;0,F411&lt;0,F411&gt;E411),"Check amounts",IF(OR(COUNT(C411)=0,COUNT(D411)=0),"Check dates",IF(D411&lt;C411,"Check dates",IF(ROUND(F411,2)=0,"Paid / zero balance",IF(Setup!$B$4="","Set aging date",IF(D411&gt;=Setup!$B$4,"Current",IF(DATEDIF(D411,Setup!$B$4,"D")&lt;=30,"1–30 days",IF(DATEDIF(D411,Setup!$B$4,"D")&lt;=60,"31–60 days",IF(DATEDIF(D411,Setup!$B$4,"D")&lt;=90,"61–90 days","91+ days")))))))))))))</f>
        <v/>
      </c>
      <c r="I411" s="5"/>
      <c r="J411" s="15">
        <f>IF(OR(H411="Current",H411="1–30 days",H411="31–60 days",H411="61–90 days",H411="91+ days"),F411,0)</f>
        <v>0</v>
      </c>
      <c r="K411">
        <f>IF(J411&gt;0,IF(COUNTIFS($M$5:$M411,M411,$J$5:$J411,"&gt;0")=1,1,0),0)</f>
        <v>0</v>
      </c>
      <c r="L411" t="str">
        <f>IF(A411="","","k"&amp;SUBSTITUTE(SUBSTITUTE(SUBSTITUTE(SUBSTITUTE(SUBSTITUTE(SUBSTITUTE(A411,"~","{t}"),"*","{s}"),"?","{q}"),"&lt;","{lt}"),"&gt;","{gt}"),"=","{eq}"))</f>
        <v/>
      </c>
      <c r="M411" t="str">
        <f>IF(B411="","","k"&amp;SUBSTITUTE(SUBSTITUTE(SUBSTITUTE(SUBSTITUTE(SUBSTITUTE(SUBSTITUTE(B411,"~","{t}"),"*","{s}"),"?","{q}"),"&lt;","{lt}"),"&gt;","{gt}"),"=","{eq}"))</f>
        <v/>
      </c>
    </row>
    <row r="412" spans="1:13" x14ac:dyDescent="0.25">
      <c r="A412" s="5"/>
      <c r="B412" s="5"/>
      <c r="C412" s="8"/>
      <c r="D412" s="8"/>
      <c r="E412" s="12"/>
      <c r="F412" s="12"/>
      <c r="G412" s="13" t="str">
        <f>IF(OR(H412="Current",H412="1–30 days",H412="31–60 days",H412="61–90 days",H412="91+ days"),IF(D412&gt;=Setup!$B$4,0,DATEDIF(D412,Setup!$B$4,"D")),"")</f>
        <v/>
      </c>
      <c r="H412" s="14" t="str">
        <f>IF(AND(A412="",B412="",C412="",D412="",E412="",F412=""),"",IF(OR(A412="",B412="",C412="",D412="",E412="",F412=""),"Incomplete",IF(COUNTIF($L$5:$L$1004,L412)&gt;1,"Check invoice #",IF(OR(COUNT(E412)=0,COUNT(F412)=0),"Check amounts",IF(OR(E412&lt;0,F412&lt;0,F412&gt;E412),"Check amounts",IF(OR(COUNT(C412)=0,COUNT(D412)=0),"Check dates",IF(D412&lt;C412,"Check dates",IF(ROUND(F412,2)=0,"Paid / zero balance",IF(Setup!$B$4="","Set aging date",IF(D412&gt;=Setup!$B$4,"Current",IF(DATEDIF(D412,Setup!$B$4,"D")&lt;=30,"1–30 days",IF(DATEDIF(D412,Setup!$B$4,"D")&lt;=60,"31–60 days",IF(DATEDIF(D412,Setup!$B$4,"D")&lt;=90,"61–90 days","91+ days")))))))))))))</f>
        <v/>
      </c>
      <c r="I412" s="5"/>
      <c r="J412" s="15">
        <f>IF(OR(H412="Current",H412="1–30 days",H412="31–60 days",H412="61–90 days",H412="91+ days"),F412,0)</f>
        <v>0</v>
      </c>
      <c r="K412">
        <f>IF(J412&gt;0,IF(COUNTIFS($M$5:$M412,M412,$J$5:$J412,"&gt;0")=1,1,0),0)</f>
        <v>0</v>
      </c>
      <c r="L412" t="str">
        <f>IF(A412="","","k"&amp;SUBSTITUTE(SUBSTITUTE(SUBSTITUTE(SUBSTITUTE(SUBSTITUTE(SUBSTITUTE(A412,"~","{t}"),"*","{s}"),"?","{q}"),"&lt;","{lt}"),"&gt;","{gt}"),"=","{eq}"))</f>
        <v/>
      </c>
      <c r="M412" t="str">
        <f>IF(B412="","","k"&amp;SUBSTITUTE(SUBSTITUTE(SUBSTITUTE(SUBSTITUTE(SUBSTITUTE(SUBSTITUTE(B412,"~","{t}"),"*","{s}"),"?","{q}"),"&lt;","{lt}"),"&gt;","{gt}"),"=","{eq}"))</f>
        <v/>
      </c>
    </row>
    <row r="413" spans="1:13" x14ac:dyDescent="0.25">
      <c r="A413" s="5"/>
      <c r="B413" s="5"/>
      <c r="C413" s="8"/>
      <c r="D413" s="8"/>
      <c r="E413" s="12"/>
      <c r="F413" s="12"/>
      <c r="G413" s="13" t="str">
        <f>IF(OR(H413="Current",H413="1–30 days",H413="31–60 days",H413="61–90 days",H413="91+ days"),IF(D413&gt;=Setup!$B$4,0,DATEDIF(D413,Setup!$B$4,"D")),"")</f>
        <v/>
      </c>
      <c r="H413" s="14" t="str">
        <f>IF(AND(A413="",B413="",C413="",D413="",E413="",F413=""),"",IF(OR(A413="",B413="",C413="",D413="",E413="",F413=""),"Incomplete",IF(COUNTIF($L$5:$L$1004,L413)&gt;1,"Check invoice #",IF(OR(COUNT(E413)=0,COUNT(F413)=0),"Check amounts",IF(OR(E413&lt;0,F413&lt;0,F413&gt;E413),"Check amounts",IF(OR(COUNT(C413)=0,COUNT(D413)=0),"Check dates",IF(D413&lt;C413,"Check dates",IF(ROUND(F413,2)=0,"Paid / zero balance",IF(Setup!$B$4="","Set aging date",IF(D413&gt;=Setup!$B$4,"Current",IF(DATEDIF(D413,Setup!$B$4,"D")&lt;=30,"1–30 days",IF(DATEDIF(D413,Setup!$B$4,"D")&lt;=60,"31–60 days",IF(DATEDIF(D413,Setup!$B$4,"D")&lt;=90,"61–90 days","91+ days")))))))))))))</f>
        <v/>
      </c>
      <c r="I413" s="5"/>
      <c r="J413" s="15">
        <f>IF(OR(H413="Current",H413="1–30 days",H413="31–60 days",H413="61–90 days",H413="91+ days"),F413,0)</f>
        <v>0</v>
      </c>
      <c r="K413">
        <f>IF(J413&gt;0,IF(COUNTIFS($M$5:$M413,M413,$J$5:$J413,"&gt;0")=1,1,0),0)</f>
        <v>0</v>
      </c>
      <c r="L413" t="str">
        <f>IF(A413="","","k"&amp;SUBSTITUTE(SUBSTITUTE(SUBSTITUTE(SUBSTITUTE(SUBSTITUTE(SUBSTITUTE(A413,"~","{t}"),"*","{s}"),"?","{q}"),"&lt;","{lt}"),"&gt;","{gt}"),"=","{eq}"))</f>
        <v/>
      </c>
      <c r="M413" t="str">
        <f>IF(B413="","","k"&amp;SUBSTITUTE(SUBSTITUTE(SUBSTITUTE(SUBSTITUTE(SUBSTITUTE(SUBSTITUTE(B413,"~","{t}"),"*","{s}"),"?","{q}"),"&lt;","{lt}"),"&gt;","{gt}"),"=","{eq}"))</f>
        <v/>
      </c>
    </row>
    <row r="414" spans="1:13" x14ac:dyDescent="0.25">
      <c r="A414" s="5"/>
      <c r="B414" s="5"/>
      <c r="C414" s="8"/>
      <c r="D414" s="8"/>
      <c r="E414" s="12"/>
      <c r="F414" s="12"/>
      <c r="G414" s="13" t="str">
        <f>IF(OR(H414="Current",H414="1–30 days",H414="31–60 days",H414="61–90 days",H414="91+ days"),IF(D414&gt;=Setup!$B$4,0,DATEDIF(D414,Setup!$B$4,"D")),"")</f>
        <v/>
      </c>
      <c r="H414" s="14" t="str">
        <f>IF(AND(A414="",B414="",C414="",D414="",E414="",F414=""),"",IF(OR(A414="",B414="",C414="",D414="",E414="",F414=""),"Incomplete",IF(COUNTIF($L$5:$L$1004,L414)&gt;1,"Check invoice #",IF(OR(COUNT(E414)=0,COUNT(F414)=0),"Check amounts",IF(OR(E414&lt;0,F414&lt;0,F414&gt;E414),"Check amounts",IF(OR(COUNT(C414)=0,COUNT(D414)=0),"Check dates",IF(D414&lt;C414,"Check dates",IF(ROUND(F414,2)=0,"Paid / zero balance",IF(Setup!$B$4="","Set aging date",IF(D414&gt;=Setup!$B$4,"Current",IF(DATEDIF(D414,Setup!$B$4,"D")&lt;=30,"1–30 days",IF(DATEDIF(D414,Setup!$B$4,"D")&lt;=60,"31–60 days",IF(DATEDIF(D414,Setup!$B$4,"D")&lt;=90,"61–90 days","91+ days")))))))))))))</f>
        <v/>
      </c>
      <c r="I414" s="5"/>
      <c r="J414" s="15">
        <f>IF(OR(H414="Current",H414="1–30 days",H414="31–60 days",H414="61–90 days",H414="91+ days"),F414,0)</f>
        <v>0</v>
      </c>
      <c r="K414">
        <f>IF(J414&gt;0,IF(COUNTIFS($M$5:$M414,M414,$J$5:$J414,"&gt;0")=1,1,0),0)</f>
        <v>0</v>
      </c>
      <c r="L414" t="str">
        <f>IF(A414="","","k"&amp;SUBSTITUTE(SUBSTITUTE(SUBSTITUTE(SUBSTITUTE(SUBSTITUTE(SUBSTITUTE(A414,"~","{t}"),"*","{s}"),"?","{q}"),"&lt;","{lt}"),"&gt;","{gt}"),"=","{eq}"))</f>
        <v/>
      </c>
      <c r="M414" t="str">
        <f>IF(B414="","","k"&amp;SUBSTITUTE(SUBSTITUTE(SUBSTITUTE(SUBSTITUTE(SUBSTITUTE(SUBSTITUTE(B414,"~","{t}"),"*","{s}"),"?","{q}"),"&lt;","{lt}"),"&gt;","{gt}"),"=","{eq}"))</f>
        <v/>
      </c>
    </row>
    <row r="415" spans="1:13" x14ac:dyDescent="0.25">
      <c r="A415" s="5"/>
      <c r="B415" s="5"/>
      <c r="C415" s="8"/>
      <c r="D415" s="8"/>
      <c r="E415" s="12"/>
      <c r="F415" s="12"/>
      <c r="G415" s="13" t="str">
        <f>IF(OR(H415="Current",H415="1–30 days",H415="31–60 days",H415="61–90 days",H415="91+ days"),IF(D415&gt;=Setup!$B$4,0,DATEDIF(D415,Setup!$B$4,"D")),"")</f>
        <v/>
      </c>
      <c r="H415" s="14" t="str">
        <f>IF(AND(A415="",B415="",C415="",D415="",E415="",F415=""),"",IF(OR(A415="",B415="",C415="",D415="",E415="",F415=""),"Incomplete",IF(COUNTIF($L$5:$L$1004,L415)&gt;1,"Check invoice #",IF(OR(COUNT(E415)=0,COUNT(F415)=0),"Check amounts",IF(OR(E415&lt;0,F415&lt;0,F415&gt;E415),"Check amounts",IF(OR(COUNT(C415)=0,COUNT(D415)=0),"Check dates",IF(D415&lt;C415,"Check dates",IF(ROUND(F415,2)=0,"Paid / zero balance",IF(Setup!$B$4="","Set aging date",IF(D415&gt;=Setup!$B$4,"Current",IF(DATEDIF(D415,Setup!$B$4,"D")&lt;=30,"1–30 days",IF(DATEDIF(D415,Setup!$B$4,"D")&lt;=60,"31–60 days",IF(DATEDIF(D415,Setup!$B$4,"D")&lt;=90,"61–90 days","91+ days")))))))))))))</f>
        <v/>
      </c>
      <c r="I415" s="5"/>
      <c r="J415" s="15">
        <f>IF(OR(H415="Current",H415="1–30 days",H415="31–60 days",H415="61–90 days",H415="91+ days"),F415,0)</f>
        <v>0</v>
      </c>
      <c r="K415">
        <f>IF(J415&gt;0,IF(COUNTIFS($M$5:$M415,M415,$J$5:$J415,"&gt;0")=1,1,0),0)</f>
        <v>0</v>
      </c>
      <c r="L415" t="str">
        <f>IF(A415="","","k"&amp;SUBSTITUTE(SUBSTITUTE(SUBSTITUTE(SUBSTITUTE(SUBSTITUTE(SUBSTITUTE(A415,"~","{t}"),"*","{s}"),"?","{q}"),"&lt;","{lt}"),"&gt;","{gt}"),"=","{eq}"))</f>
        <v/>
      </c>
      <c r="M415" t="str">
        <f>IF(B415="","","k"&amp;SUBSTITUTE(SUBSTITUTE(SUBSTITUTE(SUBSTITUTE(SUBSTITUTE(SUBSTITUTE(B415,"~","{t}"),"*","{s}"),"?","{q}"),"&lt;","{lt}"),"&gt;","{gt}"),"=","{eq}"))</f>
        <v/>
      </c>
    </row>
    <row r="416" spans="1:13" x14ac:dyDescent="0.25">
      <c r="A416" s="5"/>
      <c r="B416" s="5"/>
      <c r="C416" s="8"/>
      <c r="D416" s="8"/>
      <c r="E416" s="12"/>
      <c r="F416" s="12"/>
      <c r="G416" s="13" t="str">
        <f>IF(OR(H416="Current",H416="1–30 days",H416="31–60 days",H416="61–90 days",H416="91+ days"),IF(D416&gt;=Setup!$B$4,0,DATEDIF(D416,Setup!$B$4,"D")),"")</f>
        <v/>
      </c>
      <c r="H416" s="14" t="str">
        <f>IF(AND(A416="",B416="",C416="",D416="",E416="",F416=""),"",IF(OR(A416="",B416="",C416="",D416="",E416="",F416=""),"Incomplete",IF(COUNTIF($L$5:$L$1004,L416)&gt;1,"Check invoice #",IF(OR(COUNT(E416)=0,COUNT(F416)=0),"Check amounts",IF(OR(E416&lt;0,F416&lt;0,F416&gt;E416),"Check amounts",IF(OR(COUNT(C416)=0,COUNT(D416)=0),"Check dates",IF(D416&lt;C416,"Check dates",IF(ROUND(F416,2)=0,"Paid / zero balance",IF(Setup!$B$4="","Set aging date",IF(D416&gt;=Setup!$B$4,"Current",IF(DATEDIF(D416,Setup!$B$4,"D")&lt;=30,"1–30 days",IF(DATEDIF(D416,Setup!$B$4,"D")&lt;=60,"31–60 days",IF(DATEDIF(D416,Setup!$B$4,"D")&lt;=90,"61–90 days","91+ days")))))))))))))</f>
        <v/>
      </c>
      <c r="I416" s="5"/>
      <c r="J416" s="15">
        <f>IF(OR(H416="Current",H416="1–30 days",H416="31–60 days",H416="61–90 days",H416="91+ days"),F416,0)</f>
        <v>0</v>
      </c>
      <c r="K416">
        <f>IF(J416&gt;0,IF(COUNTIFS($M$5:$M416,M416,$J$5:$J416,"&gt;0")=1,1,0),0)</f>
        <v>0</v>
      </c>
      <c r="L416" t="str">
        <f>IF(A416="","","k"&amp;SUBSTITUTE(SUBSTITUTE(SUBSTITUTE(SUBSTITUTE(SUBSTITUTE(SUBSTITUTE(A416,"~","{t}"),"*","{s}"),"?","{q}"),"&lt;","{lt}"),"&gt;","{gt}"),"=","{eq}"))</f>
        <v/>
      </c>
      <c r="M416" t="str">
        <f>IF(B416="","","k"&amp;SUBSTITUTE(SUBSTITUTE(SUBSTITUTE(SUBSTITUTE(SUBSTITUTE(SUBSTITUTE(B416,"~","{t}"),"*","{s}"),"?","{q}"),"&lt;","{lt}"),"&gt;","{gt}"),"=","{eq}"))</f>
        <v/>
      </c>
    </row>
    <row r="417" spans="1:13" x14ac:dyDescent="0.25">
      <c r="A417" s="5"/>
      <c r="B417" s="5"/>
      <c r="C417" s="8"/>
      <c r="D417" s="8"/>
      <c r="E417" s="12"/>
      <c r="F417" s="12"/>
      <c r="G417" s="13" t="str">
        <f>IF(OR(H417="Current",H417="1–30 days",H417="31–60 days",H417="61–90 days",H417="91+ days"),IF(D417&gt;=Setup!$B$4,0,DATEDIF(D417,Setup!$B$4,"D")),"")</f>
        <v/>
      </c>
      <c r="H417" s="14" t="str">
        <f>IF(AND(A417="",B417="",C417="",D417="",E417="",F417=""),"",IF(OR(A417="",B417="",C417="",D417="",E417="",F417=""),"Incomplete",IF(COUNTIF($L$5:$L$1004,L417)&gt;1,"Check invoice #",IF(OR(COUNT(E417)=0,COUNT(F417)=0),"Check amounts",IF(OR(E417&lt;0,F417&lt;0,F417&gt;E417),"Check amounts",IF(OR(COUNT(C417)=0,COUNT(D417)=0),"Check dates",IF(D417&lt;C417,"Check dates",IF(ROUND(F417,2)=0,"Paid / zero balance",IF(Setup!$B$4="","Set aging date",IF(D417&gt;=Setup!$B$4,"Current",IF(DATEDIF(D417,Setup!$B$4,"D")&lt;=30,"1–30 days",IF(DATEDIF(D417,Setup!$B$4,"D")&lt;=60,"31–60 days",IF(DATEDIF(D417,Setup!$B$4,"D")&lt;=90,"61–90 days","91+ days")))))))))))))</f>
        <v/>
      </c>
      <c r="I417" s="5"/>
      <c r="J417" s="15">
        <f>IF(OR(H417="Current",H417="1–30 days",H417="31–60 days",H417="61–90 days",H417="91+ days"),F417,0)</f>
        <v>0</v>
      </c>
      <c r="K417">
        <f>IF(J417&gt;0,IF(COUNTIFS($M$5:$M417,M417,$J$5:$J417,"&gt;0")=1,1,0),0)</f>
        <v>0</v>
      </c>
      <c r="L417" t="str">
        <f>IF(A417="","","k"&amp;SUBSTITUTE(SUBSTITUTE(SUBSTITUTE(SUBSTITUTE(SUBSTITUTE(SUBSTITUTE(A417,"~","{t}"),"*","{s}"),"?","{q}"),"&lt;","{lt}"),"&gt;","{gt}"),"=","{eq}"))</f>
        <v/>
      </c>
      <c r="M417" t="str">
        <f>IF(B417="","","k"&amp;SUBSTITUTE(SUBSTITUTE(SUBSTITUTE(SUBSTITUTE(SUBSTITUTE(SUBSTITUTE(B417,"~","{t}"),"*","{s}"),"?","{q}"),"&lt;","{lt}"),"&gt;","{gt}"),"=","{eq}"))</f>
        <v/>
      </c>
    </row>
    <row r="418" spans="1:13" x14ac:dyDescent="0.25">
      <c r="A418" s="5"/>
      <c r="B418" s="5"/>
      <c r="C418" s="8"/>
      <c r="D418" s="8"/>
      <c r="E418" s="12"/>
      <c r="F418" s="12"/>
      <c r="G418" s="13" t="str">
        <f>IF(OR(H418="Current",H418="1–30 days",H418="31–60 days",H418="61–90 days",H418="91+ days"),IF(D418&gt;=Setup!$B$4,0,DATEDIF(D418,Setup!$B$4,"D")),"")</f>
        <v/>
      </c>
      <c r="H418" s="14" t="str">
        <f>IF(AND(A418="",B418="",C418="",D418="",E418="",F418=""),"",IF(OR(A418="",B418="",C418="",D418="",E418="",F418=""),"Incomplete",IF(COUNTIF($L$5:$L$1004,L418)&gt;1,"Check invoice #",IF(OR(COUNT(E418)=0,COUNT(F418)=0),"Check amounts",IF(OR(E418&lt;0,F418&lt;0,F418&gt;E418),"Check amounts",IF(OR(COUNT(C418)=0,COUNT(D418)=0),"Check dates",IF(D418&lt;C418,"Check dates",IF(ROUND(F418,2)=0,"Paid / zero balance",IF(Setup!$B$4="","Set aging date",IF(D418&gt;=Setup!$B$4,"Current",IF(DATEDIF(D418,Setup!$B$4,"D")&lt;=30,"1–30 days",IF(DATEDIF(D418,Setup!$B$4,"D")&lt;=60,"31–60 days",IF(DATEDIF(D418,Setup!$B$4,"D")&lt;=90,"61–90 days","91+ days")))))))))))))</f>
        <v/>
      </c>
      <c r="I418" s="5"/>
      <c r="J418" s="15">
        <f>IF(OR(H418="Current",H418="1–30 days",H418="31–60 days",H418="61–90 days",H418="91+ days"),F418,0)</f>
        <v>0</v>
      </c>
      <c r="K418">
        <f>IF(J418&gt;0,IF(COUNTIFS($M$5:$M418,M418,$J$5:$J418,"&gt;0")=1,1,0),0)</f>
        <v>0</v>
      </c>
      <c r="L418" t="str">
        <f>IF(A418="","","k"&amp;SUBSTITUTE(SUBSTITUTE(SUBSTITUTE(SUBSTITUTE(SUBSTITUTE(SUBSTITUTE(A418,"~","{t}"),"*","{s}"),"?","{q}"),"&lt;","{lt}"),"&gt;","{gt}"),"=","{eq}"))</f>
        <v/>
      </c>
      <c r="M418" t="str">
        <f>IF(B418="","","k"&amp;SUBSTITUTE(SUBSTITUTE(SUBSTITUTE(SUBSTITUTE(SUBSTITUTE(SUBSTITUTE(B418,"~","{t}"),"*","{s}"),"?","{q}"),"&lt;","{lt}"),"&gt;","{gt}"),"=","{eq}"))</f>
        <v/>
      </c>
    </row>
    <row r="419" spans="1:13" x14ac:dyDescent="0.25">
      <c r="A419" s="5"/>
      <c r="B419" s="5"/>
      <c r="C419" s="8"/>
      <c r="D419" s="8"/>
      <c r="E419" s="12"/>
      <c r="F419" s="12"/>
      <c r="G419" s="13" t="str">
        <f>IF(OR(H419="Current",H419="1–30 days",H419="31–60 days",H419="61–90 days",H419="91+ days"),IF(D419&gt;=Setup!$B$4,0,DATEDIF(D419,Setup!$B$4,"D")),"")</f>
        <v/>
      </c>
      <c r="H419" s="14" t="str">
        <f>IF(AND(A419="",B419="",C419="",D419="",E419="",F419=""),"",IF(OR(A419="",B419="",C419="",D419="",E419="",F419=""),"Incomplete",IF(COUNTIF($L$5:$L$1004,L419)&gt;1,"Check invoice #",IF(OR(COUNT(E419)=0,COUNT(F419)=0),"Check amounts",IF(OR(E419&lt;0,F419&lt;0,F419&gt;E419),"Check amounts",IF(OR(COUNT(C419)=0,COUNT(D419)=0),"Check dates",IF(D419&lt;C419,"Check dates",IF(ROUND(F419,2)=0,"Paid / zero balance",IF(Setup!$B$4="","Set aging date",IF(D419&gt;=Setup!$B$4,"Current",IF(DATEDIF(D419,Setup!$B$4,"D")&lt;=30,"1–30 days",IF(DATEDIF(D419,Setup!$B$4,"D")&lt;=60,"31–60 days",IF(DATEDIF(D419,Setup!$B$4,"D")&lt;=90,"61–90 days","91+ days")))))))))))))</f>
        <v/>
      </c>
      <c r="I419" s="5"/>
      <c r="J419" s="15">
        <f>IF(OR(H419="Current",H419="1–30 days",H419="31–60 days",H419="61–90 days",H419="91+ days"),F419,0)</f>
        <v>0</v>
      </c>
      <c r="K419">
        <f>IF(J419&gt;0,IF(COUNTIFS($M$5:$M419,M419,$J$5:$J419,"&gt;0")=1,1,0),0)</f>
        <v>0</v>
      </c>
      <c r="L419" t="str">
        <f>IF(A419="","","k"&amp;SUBSTITUTE(SUBSTITUTE(SUBSTITUTE(SUBSTITUTE(SUBSTITUTE(SUBSTITUTE(A419,"~","{t}"),"*","{s}"),"?","{q}"),"&lt;","{lt}"),"&gt;","{gt}"),"=","{eq}"))</f>
        <v/>
      </c>
      <c r="M419" t="str">
        <f>IF(B419="","","k"&amp;SUBSTITUTE(SUBSTITUTE(SUBSTITUTE(SUBSTITUTE(SUBSTITUTE(SUBSTITUTE(B419,"~","{t}"),"*","{s}"),"?","{q}"),"&lt;","{lt}"),"&gt;","{gt}"),"=","{eq}"))</f>
        <v/>
      </c>
    </row>
    <row r="420" spans="1:13" x14ac:dyDescent="0.25">
      <c r="A420" s="5"/>
      <c r="B420" s="5"/>
      <c r="C420" s="8"/>
      <c r="D420" s="8"/>
      <c r="E420" s="12"/>
      <c r="F420" s="12"/>
      <c r="G420" s="13" t="str">
        <f>IF(OR(H420="Current",H420="1–30 days",H420="31–60 days",H420="61–90 days",H420="91+ days"),IF(D420&gt;=Setup!$B$4,0,DATEDIF(D420,Setup!$B$4,"D")),"")</f>
        <v/>
      </c>
      <c r="H420" s="14" t="str">
        <f>IF(AND(A420="",B420="",C420="",D420="",E420="",F420=""),"",IF(OR(A420="",B420="",C420="",D420="",E420="",F420=""),"Incomplete",IF(COUNTIF($L$5:$L$1004,L420)&gt;1,"Check invoice #",IF(OR(COUNT(E420)=0,COUNT(F420)=0),"Check amounts",IF(OR(E420&lt;0,F420&lt;0,F420&gt;E420),"Check amounts",IF(OR(COUNT(C420)=0,COUNT(D420)=0),"Check dates",IF(D420&lt;C420,"Check dates",IF(ROUND(F420,2)=0,"Paid / zero balance",IF(Setup!$B$4="","Set aging date",IF(D420&gt;=Setup!$B$4,"Current",IF(DATEDIF(D420,Setup!$B$4,"D")&lt;=30,"1–30 days",IF(DATEDIF(D420,Setup!$B$4,"D")&lt;=60,"31–60 days",IF(DATEDIF(D420,Setup!$B$4,"D")&lt;=90,"61–90 days","91+ days")))))))))))))</f>
        <v/>
      </c>
      <c r="I420" s="5"/>
      <c r="J420" s="15">
        <f>IF(OR(H420="Current",H420="1–30 days",H420="31–60 days",H420="61–90 days",H420="91+ days"),F420,0)</f>
        <v>0</v>
      </c>
      <c r="K420">
        <f>IF(J420&gt;0,IF(COUNTIFS($M$5:$M420,M420,$J$5:$J420,"&gt;0")=1,1,0),0)</f>
        <v>0</v>
      </c>
      <c r="L420" t="str">
        <f>IF(A420="","","k"&amp;SUBSTITUTE(SUBSTITUTE(SUBSTITUTE(SUBSTITUTE(SUBSTITUTE(SUBSTITUTE(A420,"~","{t}"),"*","{s}"),"?","{q}"),"&lt;","{lt}"),"&gt;","{gt}"),"=","{eq}"))</f>
        <v/>
      </c>
      <c r="M420" t="str">
        <f>IF(B420="","","k"&amp;SUBSTITUTE(SUBSTITUTE(SUBSTITUTE(SUBSTITUTE(SUBSTITUTE(SUBSTITUTE(B420,"~","{t}"),"*","{s}"),"?","{q}"),"&lt;","{lt}"),"&gt;","{gt}"),"=","{eq}"))</f>
        <v/>
      </c>
    </row>
    <row r="421" spans="1:13" x14ac:dyDescent="0.25">
      <c r="A421" s="5"/>
      <c r="B421" s="5"/>
      <c r="C421" s="8"/>
      <c r="D421" s="8"/>
      <c r="E421" s="12"/>
      <c r="F421" s="12"/>
      <c r="G421" s="13" t="str">
        <f>IF(OR(H421="Current",H421="1–30 days",H421="31–60 days",H421="61–90 days",H421="91+ days"),IF(D421&gt;=Setup!$B$4,0,DATEDIF(D421,Setup!$B$4,"D")),"")</f>
        <v/>
      </c>
      <c r="H421" s="14" t="str">
        <f>IF(AND(A421="",B421="",C421="",D421="",E421="",F421=""),"",IF(OR(A421="",B421="",C421="",D421="",E421="",F421=""),"Incomplete",IF(COUNTIF($L$5:$L$1004,L421)&gt;1,"Check invoice #",IF(OR(COUNT(E421)=0,COUNT(F421)=0),"Check amounts",IF(OR(E421&lt;0,F421&lt;0,F421&gt;E421),"Check amounts",IF(OR(COUNT(C421)=0,COUNT(D421)=0),"Check dates",IF(D421&lt;C421,"Check dates",IF(ROUND(F421,2)=0,"Paid / zero balance",IF(Setup!$B$4="","Set aging date",IF(D421&gt;=Setup!$B$4,"Current",IF(DATEDIF(D421,Setup!$B$4,"D")&lt;=30,"1–30 days",IF(DATEDIF(D421,Setup!$B$4,"D")&lt;=60,"31–60 days",IF(DATEDIF(D421,Setup!$B$4,"D")&lt;=90,"61–90 days","91+ days")))))))))))))</f>
        <v/>
      </c>
      <c r="I421" s="5"/>
      <c r="J421" s="15">
        <f>IF(OR(H421="Current",H421="1–30 days",H421="31–60 days",H421="61–90 days",H421="91+ days"),F421,0)</f>
        <v>0</v>
      </c>
      <c r="K421">
        <f>IF(J421&gt;0,IF(COUNTIFS($M$5:$M421,M421,$J$5:$J421,"&gt;0")=1,1,0),0)</f>
        <v>0</v>
      </c>
      <c r="L421" t="str">
        <f>IF(A421="","","k"&amp;SUBSTITUTE(SUBSTITUTE(SUBSTITUTE(SUBSTITUTE(SUBSTITUTE(SUBSTITUTE(A421,"~","{t}"),"*","{s}"),"?","{q}"),"&lt;","{lt}"),"&gt;","{gt}"),"=","{eq}"))</f>
        <v/>
      </c>
      <c r="M421" t="str">
        <f>IF(B421="","","k"&amp;SUBSTITUTE(SUBSTITUTE(SUBSTITUTE(SUBSTITUTE(SUBSTITUTE(SUBSTITUTE(B421,"~","{t}"),"*","{s}"),"?","{q}"),"&lt;","{lt}"),"&gt;","{gt}"),"=","{eq}"))</f>
        <v/>
      </c>
    </row>
    <row r="422" spans="1:13" x14ac:dyDescent="0.25">
      <c r="A422" s="5"/>
      <c r="B422" s="5"/>
      <c r="C422" s="8"/>
      <c r="D422" s="8"/>
      <c r="E422" s="12"/>
      <c r="F422" s="12"/>
      <c r="G422" s="13" t="str">
        <f>IF(OR(H422="Current",H422="1–30 days",H422="31–60 days",H422="61–90 days",H422="91+ days"),IF(D422&gt;=Setup!$B$4,0,DATEDIF(D422,Setup!$B$4,"D")),"")</f>
        <v/>
      </c>
      <c r="H422" s="14" t="str">
        <f>IF(AND(A422="",B422="",C422="",D422="",E422="",F422=""),"",IF(OR(A422="",B422="",C422="",D422="",E422="",F422=""),"Incomplete",IF(COUNTIF($L$5:$L$1004,L422)&gt;1,"Check invoice #",IF(OR(COUNT(E422)=0,COUNT(F422)=0),"Check amounts",IF(OR(E422&lt;0,F422&lt;0,F422&gt;E422),"Check amounts",IF(OR(COUNT(C422)=0,COUNT(D422)=0),"Check dates",IF(D422&lt;C422,"Check dates",IF(ROUND(F422,2)=0,"Paid / zero balance",IF(Setup!$B$4="","Set aging date",IF(D422&gt;=Setup!$B$4,"Current",IF(DATEDIF(D422,Setup!$B$4,"D")&lt;=30,"1–30 days",IF(DATEDIF(D422,Setup!$B$4,"D")&lt;=60,"31–60 days",IF(DATEDIF(D422,Setup!$B$4,"D")&lt;=90,"61–90 days","91+ days")))))))))))))</f>
        <v/>
      </c>
      <c r="I422" s="5"/>
      <c r="J422" s="15">
        <f>IF(OR(H422="Current",H422="1–30 days",H422="31–60 days",H422="61–90 days",H422="91+ days"),F422,0)</f>
        <v>0</v>
      </c>
      <c r="K422">
        <f>IF(J422&gt;0,IF(COUNTIFS($M$5:$M422,M422,$J$5:$J422,"&gt;0")=1,1,0),0)</f>
        <v>0</v>
      </c>
      <c r="L422" t="str">
        <f>IF(A422="","","k"&amp;SUBSTITUTE(SUBSTITUTE(SUBSTITUTE(SUBSTITUTE(SUBSTITUTE(SUBSTITUTE(A422,"~","{t}"),"*","{s}"),"?","{q}"),"&lt;","{lt}"),"&gt;","{gt}"),"=","{eq}"))</f>
        <v/>
      </c>
      <c r="M422" t="str">
        <f>IF(B422="","","k"&amp;SUBSTITUTE(SUBSTITUTE(SUBSTITUTE(SUBSTITUTE(SUBSTITUTE(SUBSTITUTE(B422,"~","{t}"),"*","{s}"),"?","{q}"),"&lt;","{lt}"),"&gt;","{gt}"),"=","{eq}"))</f>
        <v/>
      </c>
    </row>
    <row r="423" spans="1:13" x14ac:dyDescent="0.25">
      <c r="A423" s="5"/>
      <c r="B423" s="5"/>
      <c r="C423" s="8"/>
      <c r="D423" s="8"/>
      <c r="E423" s="12"/>
      <c r="F423" s="12"/>
      <c r="G423" s="13" t="str">
        <f>IF(OR(H423="Current",H423="1–30 days",H423="31–60 days",H423="61–90 days",H423="91+ days"),IF(D423&gt;=Setup!$B$4,0,DATEDIF(D423,Setup!$B$4,"D")),"")</f>
        <v/>
      </c>
      <c r="H423" s="14" t="str">
        <f>IF(AND(A423="",B423="",C423="",D423="",E423="",F423=""),"",IF(OR(A423="",B423="",C423="",D423="",E423="",F423=""),"Incomplete",IF(COUNTIF($L$5:$L$1004,L423)&gt;1,"Check invoice #",IF(OR(COUNT(E423)=0,COUNT(F423)=0),"Check amounts",IF(OR(E423&lt;0,F423&lt;0,F423&gt;E423),"Check amounts",IF(OR(COUNT(C423)=0,COUNT(D423)=0),"Check dates",IF(D423&lt;C423,"Check dates",IF(ROUND(F423,2)=0,"Paid / zero balance",IF(Setup!$B$4="","Set aging date",IF(D423&gt;=Setup!$B$4,"Current",IF(DATEDIF(D423,Setup!$B$4,"D")&lt;=30,"1–30 days",IF(DATEDIF(D423,Setup!$B$4,"D")&lt;=60,"31–60 days",IF(DATEDIF(D423,Setup!$B$4,"D")&lt;=90,"61–90 days","91+ days")))))))))))))</f>
        <v/>
      </c>
      <c r="I423" s="5"/>
      <c r="J423" s="15">
        <f>IF(OR(H423="Current",H423="1–30 days",H423="31–60 days",H423="61–90 days",H423="91+ days"),F423,0)</f>
        <v>0</v>
      </c>
      <c r="K423">
        <f>IF(J423&gt;0,IF(COUNTIFS($M$5:$M423,M423,$J$5:$J423,"&gt;0")=1,1,0),0)</f>
        <v>0</v>
      </c>
      <c r="L423" t="str">
        <f>IF(A423="","","k"&amp;SUBSTITUTE(SUBSTITUTE(SUBSTITUTE(SUBSTITUTE(SUBSTITUTE(SUBSTITUTE(A423,"~","{t}"),"*","{s}"),"?","{q}"),"&lt;","{lt}"),"&gt;","{gt}"),"=","{eq}"))</f>
        <v/>
      </c>
      <c r="M423" t="str">
        <f>IF(B423="","","k"&amp;SUBSTITUTE(SUBSTITUTE(SUBSTITUTE(SUBSTITUTE(SUBSTITUTE(SUBSTITUTE(B423,"~","{t}"),"*","{s}"),"?","{q}"),"&lt;","{lt}"),"&gt;","{gt}"),"=","{eq}"))</f>
        <v/>
      </c>
    </row>
    <row r="424" spans="1:13" x14ac:dyDescent="0.25">
      <c r="A424" s="5"/>
      <c r="B424" s="5"/>
      <c r="C424" s="8"/>
      <c r="D424" s="8"/>
      <c r="E424" s="12"/>
      <c r="F424" s="12"/>
      <c r="G424" s="13" t="str">
        <f>IF(OR(H424="Current",H424="1–30 days",H424="31–60 days",H424="61–90 days",H424="91+ days"),IF(D424&gt;=Setup!$B$4,0,DATEDIF(D424,Setup!$B$4,"D")),"")</f>
        <v/>
      </c>
      <c r="H424" s="14" t="str">
        <f>IF(AND(A424="",B424="",C424="",D424="",E424="",F424=""),"",IF(OR(A424="",B424="",C424="",D424="",E424="",F424=""),"Incomplete",IF(COUNTIF($L$5:$L$1004,L424)&gt;1,"Check invoice #",IF(OR(COUNT(E424)=0,COUNT(F424)=0),"Check amounts",IF(OR(E424&lt;0,F424&lt;0,F424&gt;E424),"Check amounts",IF(OR(COUNT(C424)=0,COUNT(D424)=0),"Check dates",IF(D424&lt;C424,"Check dates",IF(ROUND(F424,2)=0,"Paid / zero balance",IF(Setup!$B$4="","Set aging date",IF(D424&gt;=Setup!$B$4,"Current",IF(DATEDIF(D424,Setup!$B$4,"D")&lt;=30,"1–30 days",IF(DATEDIF(D424,Setup!$B$4,"D")&lt;=60,"31–60 days",IF(DATEDIF(D424,Setup!$B$4,"D")&lt;=90,"61–90 days","91+ days")))))))))))))</f>
        <v/>
      </c>
      <c r="I424" s="5"/>
      <c r="J424" s="15">
        <f>IF(OR(H424="Current",H424="1–30 days",H424="31–60 days",H424="61–90 days",H424="91+ days"),F424,0)</f>
        <v>0</v>
      </c>
      <c r="K424">
        <f>IF(J424&gt;0,IF(COUNTIFS($M$5:$M424,M424,$J$5:$J424,"&gt;0")=1,1,0),0)</f>
        <v>0</v>
      </c>
      <c r="L424" t="str">
        <f>IF(A424="","","k"&amp;SUBSTITUTE(SUBSTITUTE(SUBSTITUTE(SUBSTITUTE(SUBSTITUTE(SUBSTITUTE(A424,"~","{t}"),"*","{s}"),"?","{q}"),"&lt;","{lt}"),"&gt;","{gt}"),"=","{eq}"))</f>
        <v/>
      </c>
      <c r="M424" t="str">
        <f>IF(B424="","","k"&amp;SUBSTITUTE(SUBSTITUTE(SUBSTITUTE(SUBSTITUTE(SUBSTITUTE(SUBSTITUTE(B424,"~","{t}"),"*","{s}"),"?","{q}"),"&lt;","{lt}"),"&gt;","{gt}"),"=","{eq}"))</f>
        <v/>
      </c>
    </row>
    <row r="425" spans="1:13" x14ac:dyDescent="0.25">
      <c r="A425" s="5"/>
      <c r="B425" s="5"/>
      <c r="C425" s="8"/>
      <c r="D425" s="8"/>
      <c r="E425" s="12"/>
      <c r="F425" s="12"/>
      <c r="G425" s="13" t="str">
        <f>IF(OR(H425="Current",H425="1–30 days",H425="31–60 days",H425="61–90 days",H425="91+ days"),IF(D425&gt;=Setup!$B$4,0,DATEDIF(D425,Setup!$B$4,"D")),"")</f>
        <v/>
      </c>
      <c r="H425" s="14" t="str">
        <f>IF(AND(A425="",B425="",C425="",D425="",E425="",F425=""),"",IF(OR(A425="",B425="",C425="",D425="",E425="",F425=""),"Incomplete",IF(COUNTIF($L$5:$L$1004,L425)&gt;1,"Check invoice #",IF(OR(COUNT(E425)=0,COUNT(F425)=0),"Check amounts",IF(OR(E425&lt;0,F425&lt;0,F425&gt;E425),"Check amounts",IF(OR(COUNT(C425)=0,COUNT(D425)=0),"Check dates",IF(D425&lt;C425,"Check dates",IF(ROUND(F425,2)=0,"Paid / zero balance",IF(Setup!$B$4="","Set aging date",IF(D425&gt;=Setup!$B$4,"Current",IF(DATEDIF(D425,Setup!$B$4,"D")&lt;=30,"1–30 days",IF(DATEDIF(D425,Setup!$B$4,"D")&lt;=60,"31–60 days",IF(DATEDIF(D425,Setup!$B$4,"D")&lt;=90,"61–90 days","91+ days")))))))))))))</f>
        <v/>
      </c>
      <c r="I425" s="5"/>
      <c r="J425" s="15">
        <f>IF(OR(H425="Current",H425="1–30 days",H425="31–60 days",H425="61–90 days",H425="91+ days"),F425,0)</f>
        <v>0</v>
      </c>
      <c r="K425">
        <f>IF(J425&gt;0,IF(COUNTIFS($M$5:$M425,M425,$J$5:$J425,"&gt;0")=1,1,0),0)</f>
        <v>0</v>
      </c>
      <c r="L425" t="str">
        <f>IF(A425="","","k"&amp;SUBSTITUTE(SUBSTITUTE(SUBSTITUTE(SUBSTITUTE(SUBSTITUTE(SUBSTITUTE(A425,"~","{t}"),"*","{s}"),"?","{q}"),"&lt;","{lt}"),"&gt;","{gt}"),"=","{eq}"))</f>
        <v/>
      </c>
      <c r="M425" t="str">
        <f>IF(B425="","","k"&amp;SUBSTITUTE(SUBSTITUTE(SUBSTITUTE(SUBSTITUTE(SUBSTITUTE(SUBSTITUTE(B425,"~","{t}"),"*","{s}"),"?","{q}"),"&lt;","{lt}"),"&gt;","{gt}"),"=","{eq}"))</f>
        <v/>
      </c>
    </row>
    <row r="426" spans="1:13" x14ac:dyDescent="0.25">
      <c r="A426" s="5"/>
      <c r="B426" s="5"/>
      <c r="C426" s="8"/>
      <c r="D426" s="8"/>
      <c r="E426" s="12"/>
      <c r="F426" s="12"/>
      <c r="G426" s="13" t="str">
        <f>IF(OR(H426="Current",H426="1–30 days",H426="31–60 days",H426="61–90 days",H426="91+ days"),IF(D426&gt;=Setup!$B$4,0,DATEDIF(D426,Setup!$B$4,"D")),"")</f>
        <v/>
      </c>
      <c r="H426" s="14" t="str">
        <f>IF(AND(A426="",B426="",C426="",D426="",E426="",F426=""),"",IF(OR(A426="",B426="",C426="",D426="",E426="",F426=""),"Incomplete",IF(COUNTIF($L$5:$L$1004,L426)&gt;1,"Check invoice #",IF(OR(COUNT(E426)=0,COUNT(F426)=0),"Check amounts",IF(OR(E426&lt;0,F426&lt;0,F426&gt;E426),"Check amounts",IF(OR(COUNT(C426)=0,COUNT(D426)=0),"Check dates",IF(D426&lt;C426,"Check dates",IF(ROUND(F426,2)=0,"Paid / zero balance",IF(Setup!$B$4="","Set aging date",IF(D426&gt;=Setup!$B$4,"Current",IF(DATEDIF(D426,Setup!$B$4,"D")&lt;=30,"1–30 days",IF(DATEDIF(D426,Setup!$B$4,"D")&lt;=60,"31–60 days",IF(DATEDIF(D426,Setup!$B$4,"D")&lt;=90,"61–90 days","91+ days")))))))))))))</f>
        <v/>
      </c>
      <c r="I426" s="5"/>
      <c r="J426" s="15">
        <f>IF(OR(H426="Current",H426="1–30 days",H426="31–60 days",H426="61–90 days",H426="91+ days"),F426,0)</f>
        <v>0</v>
      </c>
      <c r="K426">
        <f>IF(J426&gt;0,IF(COUNTIFS($M$5:$M426,M426,$J$5:$J426,"&gt;0")=1,1,0),0)</f>
        <v>0</v>
      </c>
      <c r="L426" t="str">
        <f>IF(A426="","","k"&amp;SUBSTITUTE(SUBSTITUTE(SUBSTITUTE(SUBSTITUTE(SUBSTITUTE(SUBSTITUTE(A426,"~","{t}"),"*","{s}"),"?","{q}"),"&lt;","{lt}"),"&gt;","{gt}"),"=","{eq}"))</f>
        <v/>
      </c>
      <c r="M426" t="str">
        <f>IF(B426="","","k"&amp;SUBSTITUTE(SUBSTITUTE(SUBSTITUTE(SUBSTITUTE(SUBSTITUTE(SUBSTITUTE(B426,"~","{t}"),"*","{s}"),"?","{q}"),"&lt;","{lt}"),"&gt;","{gt}"),"=","{eq}"))</f>
        <v/>
      </c>
    </row>
    <row r="427" spans="1:13" x14ac:dyDescent="0.25">
      <c r="A427" s="5"/>
      <c r="B427" s="5"/>
      <c r="C427" s="8"/>
      <c r="D427" s="8"/>
      <c r="E427" s="12"/>
      <c r="F427" s="12"/>
      <c r="G427" s="13" t="str">
        <f>IF(OR(H427="Current",H427="1–30 days",H427="31–60 days",H427="61–90 days",H427="91+ days"),IF(D427&gt;=Setup!$B$4,0,DATEDIF(D427,Setup!$B$4,"D")),"")</f>
        <v/>
      </c>
      <c r="H427" s="14" t="str">
        <f>IF(AND(A427="",B427="",C427="",D427="",E427="",F427=""),"",IF(OR(A427="",B427="",C427="",D427="",E427="",F427=""),"Incomplete",IF(COUNTIF($L$5:$L$1004,L427)&gt;1,"Check invoice #",IF(OR(COUNT(E427)=0,COUNT(F427)=0),"Check amounts",IF(OR(E427&lt;0,F427&lt;0,F427&gt;E427),"Check amounts",IF(OR(COUNT(C427)=0,COUNT(D427)=0),"Check dates",IF(D427&lt;C427,"Check dates",IF(ROUND(F427,2)=0,"Paid / zero balance",IF(Setup!$B$4="","Set aging date",IF(D427&gt;=Setup!$B$4,"Current",IF(DATEDIF(D427,Setup!$B$4,"D")&lt;=30,"1–30 days",IF(DATEDIF(D427,Setup!$B$4,"D")&lt;=60,"31–60 days",IF(DATEDIF(D427,Setup!$B$4,"D")&lt;=90,"61–90 days","91+ days")))))))))))))</f>
        <v/>
      </c>
      <c r="I427" s="5"/>
      <c r="J427" s="15">
        <f>IF(OR(H427="Current",H427="1–30 days",H427="31–60 days",H427="61–90 days",H427="91+ days"),F427,0)</f>
        <v>0</v>
      </c>
      <c r="K427">
        <f>IF(J427&gt;0,IF(COUNTIFS($M$5:$M427,M427,$J$5:$J427,"&gt;0")=1,1,0),0)</f>
        <v>0</v>
      </c>
      <c r="L427" t="str">
        <f>IF(A427="","","k"&amp;SUBSTITUTE(SUBSTITUTE(SUBSTITUTE(SUBSTITUTE(SUBSTITUTE(SUBSTITUTE(A427,"~","{t}"),"*","{s}"),"?","{q}"),"&lt;","{lt}"),"&gt;","{gt}"),"=","{eq}"))</f>
        <v/>
      </c>
      <c r="M427" t="str">
        <f>IF(B427="","","k"&amp;SUBSTITUTE(SUBSTITUTE(SUBSTITUTE(SUBSTITUTE(SUBSTITUTE(SUBSTITUTE(B427,"~","{t}"),"*","{s}"),"?","{q}"),"&lt;","{lt}"),"&gt;","{gt}"),"=","{eq}"))</f>
        <v/>
      </c>
    </row>
    <row r="428" spans="1:13" x14ac:dyDescent="0.25">
      <c r="A428" s="5"/>
      <c r="B428" s="5"/>
      <c r="C428" s="8"/>
      <c r="D428" s="8"/>
      <c r="E428" s="12"/>
      <c r="F428" s="12"/>
      <c r="G428" s="13" t="str">
        <f>IF(OR(H428="Current",H428="1–30 days",H428="31–60 days",H428="61–90 days",H428="91+ days"),IF(D428&gt;=Setup!$B$4,0,DATEDIF(D428,Setup!$B$4,"D")),"")</f>
        <v/>
      </c>
      <c r="H428" s="14" t="str">
        <f>IF(AND(A428="",B428="",C428="",D428="",E428="",F428=""),"",IF(OR(A428="",B428="",C428="",D428="",E428="",F428=""),"Incomplete",IF(COUNTIF($L$5:$L$1004,L428)&gt;1,"Check invoice #",IF(OR(COUNT(E428)=0,COUNT(F428)=0),"Check amounts",IF(OR(E428&lt;0,F428&lt;0,F428&gt;E428),"Check amounts",IF(OR(COUNT(C428)=0,COUNT(D428)=0),"Check dates",IF(D428&lt;C428,"Check dates",IF(ROUND(F428,2)=0,"Paid / zero balance",IF(Setup!$B$4="","Set aging date",IF(D428&gt;=Setup!$B$4,"Current",IF(DATEDIF(D428,Setup!$B$4,"D")&lt;=30,"1–30 days",IF(DATEDIF(D428,Setup!$B$4,"D")&lt;=60,"31–60 days",IF(DATEDIF(D428,Setup!$B$4,"D")&lt;=90,"61–90 days","91+ days")))))))))))))</f>
        <v/>
      </c>
      <c r="I428" s="5"/>
      <c r="J428" s="15">
        <f>IF(OR(H428="Current",H428="1–30 days",H428="31–60 days",H428="61–90 days",H428="91+ days"),F428,0)</f>
        <v>0</v>
      </c>
      <c r="K428">
        <f>IF(J428&gt;0,IF(COUNTIFS($M$5:$M428,M428,$J$5:$J428,"&gt;0")=1,1,0),0)</f>
        <v>0</v>
      </c>
      <c r="L428" t="str">
        <f>IF(A428="","","k"&amp;SUBSTITUTE(SUBSTITUTE(SUBSTITUTE(SUBSTITUTE(SUBSTITUTE(SUBSTITUTE(A428,"~","{t}"),"*","{s}"),"?","{q}"),"&lt;","{lt}"),"&gt;","{gt}"),"=","{eq}"))</f>
        <v/>
      </c>
      <c r="M428" t="str">
        <f>IF(B428="","","k"&amp;SUBSTITUTE(SUBSTITUTE(SUBSTITUTE(SUBSTITUTE(SUBSTITUTE(SUBSTITUTE(B428,"~","{t}"),"*","{s}"),"?","{q}"),"&lt;","{lt}"),"&gt;","{gt}"),"=","{eq}"))</f>
        <v/>
      </c>
    </row>
    <row r="429" spans="1:13" x14ac:dyDescent="0.25">
      <c r="A429" s="5"/>
      <c r="B429" s="5"/>
      <c r="C429" s="8"/>
      <c r="D429" s="8"/>
      <c r="E429" s="12"/>
      <c r="F429" s="12"/>
      <c r="G429" s="13" t="str">
        <f>IF(OR(H429="Current",H429="1–30 days",H429="31–60 days",H429="61–90 days",H429="91+ days"),IF(D429&gt;=Setup!$B$4,0,DATEDIF(D429,Setup!$B$4,"D")),"")</f>
        <v/>
      </c>
      <c r="H429" s="14" t="str">
        <f>IF(AND(A429="",B429="",C429="",D429="",E429="",F429=""),"",IF(OR(A429="",B429="",C429="",D429="",E429="",F429=""),"Incomplete",IF(COUNTIF($L$5:$L$1004,L429)&gt;1,"Check invoice #",IF(OR(COUNT(E429)=0,COUNT(F429)=0),"Check amounts",IF(OR(E429&lt;0,F429&lt;0,F429&gt;E429),"Check amounts",IF(OR(COUNT(C429)=0,COUNT(D429)=0),"Check dates",IF(D429&lt;C429,"Check dates",IF(ROUND(F429,2)=0,"Paid / zero balance",IF(Setup!$B$4="","Set aging date",IF(D429&gt;=Setup!$B$4,"Current",IF(DATEDIF(D429,Setup!$B$4,"D")&lt;=30,"1–30 days",IF(DATEDIF(D429,Setup!$B$4,"D")&lt;=60,"31–60 days",IF(DATEDIF(D429,Setup!$B$4,"D")&lt;=90,"61–90 days","91+ days")))))))))))))</f>
        <v/>
      </c>
      <c r="I429" s="5"/>
      <c r="J429" s="15">
        <f>IF(OR(H429="Current",H429="1–30 days",H429="31–60 days",H429="61–90 days",H429="91+ days"),F429,0)</f>
        <v>0</v>
      </c>
      <c r="K429">
        <f>IF(J429&gt;0,IF(COUNTIFS($M$5:$M429,M429,$J$5:$J429,"&gt;0")=1,1,0),0)</f>
        <v>0</v>
      </c>
      <c r="L429" t="str">
        <f>IF(A429="","","k"&amp;SUBSTITUTE(SUBSTITUTE(SUBSTITUTE(SUBSTITUTE(SUBSTITUTE(SUBSTITUTE(A429,"~","{t}"),"*","{s}"),"?","{q}"),"&lt;","{lt}"),"&gt;","{gt}"),"=","{eq}"))</f>
        <v/>
      </c>
      <c r="M429" t="str">
        <f>IF(B429="","","k"&amp;SUBSTITUTE(SUBSTITUTE(SUBSTITUTE(SUBSTITUTE(SUBSTITUTE(SUBSTITUTE(B429,"~","{t}"),"*","{s}"),"?","{q}"),"&lt;","{lt}"),"&gt;","{gt}"),"=","{eq}"))</f>
        <v/>
      </c>
    </row>
    <row r="430" spans="1:13" x14ac:dyDescent="0.25">
      <c r="A430" s="5"/>
      <c r="B430" s="5"/>
      <c r="C430" s="8"/>
      <c r="D430" s="8"/>
      <c r="E430" s="12"/>
      <c r="F430" s="12"/>
      <c r="G430" s="13" t="str">
        <f>IF(OR(H430="Current",H430="1–30 days",H430="31–60 days",H430="61–90 days",H430="91+ days"),IF(D430&gt;=Setup!$B$4,0,DATEDIF(D430,Setup!$B$4,"D")),"")</f>
        <v/>
      </c>
      <c r="H430" s="14" t="str">
        <f>IF(AND(A430="",B430="",C430="",D430="",E430="",F430=""),"",IF(OR(A430="",B430="",C430="",D430="",E430="",F430=""),"Incomplete",IF(COUNTIF($L$5:$L$1004,L430)&gt;1,"Check invoice #",IF(OR(COUNT(E430)=0,COUNT(F430)=0),"Check amounts",IF(OR(E430&lt;0,F430&lt;0,F430&gt;E430),"Check amounts",IF(OR(COUNT(C430)=0,COUNT(D430)=0),"Check dates",IF(D430&lt;C430,"Check dates",IF(ROUND(F430,2)=0,"Paid / zero balance",IF(Setup!$B$4="","Set aging date",IF(D430&gt;=Setup!$B$4,"Current",IF(DATEDIF(D430,Setup!$B$4,"D")&lt;=30,"1–30 days",IF(DATEDIF(D430,Setup!$B$4,"D")&lt;=60,"31–60 days",IF(DATEDIF(D430,Setup!$B$4,"D")&lt;=90,"61–90 days","91+ days")))))))))))))</f>
        <v/>
      </c>
      <c r="I430" s="5"/>
      <c r="J430" s="15">
        <f>IF(OR(H430="Current",H430="1–30 days",H430="31–60 days",H430="61–90 days",H430="91+ days"),F430,0)</f>
        <v>0</v>
      </c>
      <c r="K430">
        <f>IF(J430&gt;0,IF(COUNTIFS($M$5:$M430,M430,$J$5:$J430,"&gt;0")=1,1,0),0)</f>
        <v>0</v>
      </c>
      <c r="L430" t="str">
        <f>IF(A430="","","k"&amp;SUBSTITUTE(SUBSTITUTE(SUBSTITUTE(SUBSTITUTE(SUBSTITUTE(SUBSTITUTE(A430,"~","{t}"),"*","{s}"),"?","{q}"),"&lt;","{lt}"),"&gt;","{gt}"),"=","{eq}"))</f>
        <v/>
      </c>
      <c r="M430" t="str">
        <f>IF(B430="","","k"&amp;SUBSTITUTE(SUBSTITUTE(SUBSTITUTE(SUBSTITUTE(SUBSTITUTE(SUBSTITUTE(B430,"~","{t}"),"*","{s}"),"?","{q}"),"&lt;","{lt}"),"&gt;","{gt}"),"=","{eq}"))</f>
        <v/>
      </c>
    </row>
    <row r="431" spans="1:13" x14ac:dyDescent="0.25">
      <c r="A431" s="5"/>
      <c r="B431" s="5"/>
      <c r="C431" s="8"/>
      <c r="D431" s="8"/>
      <c r="E431" s="12"/>
      <c r="F431" s="12"/>
      <c r="G431" s="13" t="str">
        <f>IF(OR(H431="Current",H431="1–30 days",H431="31–60 days",H431="61–90 days",H431="91+ days"),IF(D431&gt;=Setup!$B$4,0,DATEDIF(D431,Setup!$B$4,"D")),"")</f>
        <v/>
      </c>
      <c r="H431" s="14" t="str">
        <f>IF(AND(A431="",B431="",C431="",D431="",E431="",F431=""),"",IF(OR(A431="",B431="",C431="",D431="",E431="",F431=""),"Incomplete",IF(COUNTIF($L$5:$L$1004,L431)&gt;1,"Check invoice #",IF(OR(COUNT(E431)=0,COUNT(F431)=0),"Check amounts",IF(OR(E431&lt;0,F431&lt;0,F431&gt;E431),"Check amounts",IF(OR(COUNT(C431)=0,COUNT(D431)=0),"Check dates",IF(D431&lt;C431,"Check dates",IF(ROUND(F431,2)=0,"Paid / zero balance",IF(Setup!$B$4="","Set aging date",IF(D431&gt;=Setup!$B$4,"Current",IF(DATEDIF(D431,Setup!$B$4,"D")&lt;=30,"1–30 days",IF(DATEDIF(D431,Setup!$B$4,"D")&lt;=60,"31–60 days",IF(DATEDIF(D431,Setup!$B$4,"D")&lt;=90,"61–90 days","91+ days")))))))))))))</f>
        <v/>
      </c>
      <c r="I431" s="5"/>
      <c r="J431" s="15">
        <f>IF(OR(H431="Current",H431="1–30 days",H431="31–60 days",H431="61–90 days",H431="91+ days"),F431,0)</f>
        <v>0</v>
      </c>
      <c r="K431">
        <f>IF(J431&gt;0,IF(COUNTIFS($M$5:$M431,M431,$J$5:$J431,"&gt;0")=1,1,0),0)</f>
        <v>0</v>
      </c>
      <c r="L431" t="str">
        <f>IF(A431="","","k"&amp;SUBSTITUTE(SUBSTITUTE(SUBSTITUTE(SUBSTITUTE(SUBSTITUTE(SUBSTITUTE(A431,"~","{t}"),"*","{s}"),"?","{q}"),"&lt;","{lt}"),"&gt;","{gt}"),"=","{eq}"))</f>
        <v/>
      </c>
      <c r="M431" t="str">
        <f>IF(B431="","","k"&amp;SUBSTITUTE(SUBSTITUTE(SUBSTITUTE(SUBSTITUTE(SUBSTITUTE(SUBSTITUTE(B431,"~","{t}"),"*","{s}"),"?","{q}"),"&lt;","{lt}"),"&gt;","{gt}"),"=","{eq}"))</f>
        <v/>
      </c>
    </row>
    <row r="432" spans="1:13" x14ac:dyDescent="0.25">
      <c r="A432" s="5"/>
      <c r="B432" s="5"/>
      <c r="C432" s="8"/>
      <c r="D432" s="8"/>
      <c r="E432" s="12"/>
      <c r="F432" s="12"/>
      <c r="G432" s="13" t="str">
        <f>IF(OR(H432="Current",H432="1–30 days",H432="31–60 days",H432="61–90 days",H432="91+ days"),IF(D432&gt;=Setup!$B$4,0,DATEDIF(D432,Setup!$B$4,"D")),"")</f>
        <v/>
      </c>
      <c r="H432" s="14" t="str">
        <f>IF(AND(A432="",B432="",C432="",D432="",E432="",F432=""),"",IF(OR(A432="",B432="",C432="",D432="",E432="",F432=""),"Incomplete",IF(COUNTIF($L$5:$L$1004,L432)&gt;1,"Check invoice #",IF(OR(COUNT(E432)=0,COUNT(F432)=0),"Check amounts",IF(OR(E432&lt;0,F432&lt;0,F432&gt;E432),"Check amounts",IF(OR(COUNT(C432)=0,COUNT(D432)=0),"Check dates",IF(D432&lt;C432,"Check dates",IF(ROUND(F432,2)=0,"Paid / zero balance",IF(Setup!$B$4="","Set aging date",IF(D432&gt;=Setup!$B$4,"Current",IF(DATEDIF(D432,Setup!$B$4,"D")&lt;=30,"1–30 days",IF(DATEDIF(D432,Setup!$B$4,"D")&lt;=60,"31–60 days",IF(DATEDIF(D432,Setup!$B$4,"D")&lt;=90,"61–90 days","91+ days")))))))))))))</f>
        <v/>
      </c>
      <c r="I432" s="5"/>
      <c r="J432" s="15">
        <f>IF(OR(H432="Current",H432="1–30 days",H432="31–60 days",H432="61–90 days",H432="91+ days"),F432,0)</f>
        <v>0</v>
      </c>
      <c r="K432">
        <f>IF(J432&gt;0,IF(COUNTIFS($M$5:$M432,M432,$J$5:$J432,"&gt;0")=1,1,0),0)</f>
        <v>0</v>
      </c>
      <c r="L432" t="str">
        <f>IF(A432="","","k"&amp;SUBSTITUTE(SUBSTITUTE(SUBSTITUTE(SUBSTITUTE(SUBSTITUTE(SUBSTITUTE(A432,"~","{t}"),"*","{s}"),"?","{q}"),"&lt;","{lt}"),"&gt;","{gt}"),"=","{eq}"))</f>
        <v/>
      </c>
      <c r="M432" t="str">
        <f>IF(B432="","","k"&amp;SUBSTITUTE(SUBSTITUTE(SUBSTITUTE(SUBSTITUTE(SUBSTITUTE(SUBSTITUTE(B432,"~","{t}"),"*","{s}"),"?","{q}"),"&lt;","{lt}"),"&gt;","{gt}"),"=","{eq}"))</f>
        <v/>
      </c>
    </row>
    <row r="433" spans="1:13" x14ac:dyDescent="0.25">
      <c r="A433" s="5"/>
      <c r="B433" s="5"/>
      <c r="C433" s="8"/>
      <c r="D433" s="8"/>
      <c r="E433" s="12"/>
      <c r="F433" s="12"/>
      <c r="G433" s="13" t="str">
        <f>IF(OR(H433="Current",H433="1–30 days",H433="31–60 days",H433="61–90 days",H433="91+ days"),IF(D433&gt;=Setup!$B$4,0,DATEDIF(D433,Setup!$B$4,"D")),"")</f>
        <v/>
      </c>
      <c r="H433" s="14" t="str">
        <f>IF(AND(A433="",B433="",C433="",D433="",E433="",F433=""),"",IF(OR(A433="",B433="",C433="",D433="",E433="",F433=""),"Incomplete",IF(COUNTIF($L$5:$L$1004,L433)&gt;1,"Check invoice #",IF(OR(COUNT(E433)=0,COUNT(F433)=0),"Check amounts",IF(OR(E433&lt;0,F433&lt;0,F433&gt;E433),"Check amounts",IF(OR(COUNT(C433)=0,COUNT(D433)=0),"Check dates",IF(D433&lt;C433,"Check dates",IF(ROUND(F433,2)=0,"Paid / zero balance",IF(Setup!$B$4="","Set aging date",IF(D433&gt;=Setup!$B$4,"Current",IF(DATEDIF(D433,Setup!$B$4,"D")&lt;=30,"1–30 days",IF(DATEDIF(D433,Setup!$B$4,"D")&lt;=60,"31–60 days",IF(DATEDIF(D433,Setup!$B$4,"D")&lt;=90,"61–90 days","91+ days")))))))))))))</f>
        <v/>
      </c>
      <c r="I433" s="5"/>
      <c r="J433" s="15">
        <f>IF(OR(H433="Current",H433="1–30 days",H433="31–60 days",H433="61–90 days",H433="91+ days"),F433,0)</f>
        <v>0</v>
      </c>
      <c r="K433">
        <f>IF(J433&gt;0,IF(COUNTIFS($M$5:$M433,M433,$J$5:$J433,"&gt;0")=1,1,0),0)</f>
        <v>0</v>
      </c>
      <c r="L433" t="str">
        <f>IF(A433="","","k"&amp;SUBSTITUTE(SUBSTITUTE(SUBSTITUTE(SUBSTITUTE(SUBSTITUTE(SUBSTITUTE(A433,"~","{t}"),"*","{s}"),"?","{q}"),"&lt;","{lt}"),"&gt;","{gt}"),"=","{eq}"))</f>
        <v/>
      </c>
      <c r="M433" t="str">
        <f>IF(B433="","","k"&amp;SUBSTITUTE(SUBSTITUTE(SUBSTITUTE(SUBSTITUTE(SUBSTITUTE(SUBSTITUTE(B433,"~","{t}"),"*","{s}"),"?","{q}"),"&lt;","{lt}"),"&gt;","{gt}"),"=","{eq}"))</f>
        <v/>
      </c>
    </row>
    <row r="434" spans="1:13" x14ac:dyDescent="0.25">
      <c r="A434" s="5"/>
      <c r="B434" s="5"/>
      <c r="C434" s="8"/>
      <c r="D434" s="8"/>
      <c r="E434" s="12"/>
      <c r="F434" s="12"/>
      <c r="G434" s="13" t="str">
        <f>IF(OR(H434="Current",H434="1–30 days",H434="31–60 days",H434="61–90 days",H434="91+ days"),IF(D434&gt;=Setup!$B$4,0,DATEDIF(D434,Setup!$B$4,"D")),"")</f>
        <v/>
      </c>
      <c r="H434" s="14" t="str">
        <f>IF(AND(A434="",B434="",C434="",D434="",E434="",F434=""),"",IF(OR(A434="",B434="",C434="",D434="",E434="",F434=""),"Incomplete",IF(COUNTIF($L$5:$L$1004,L434)&gt;1,"Check invoice #",IF(OR(COUNT(E434)=0,COUNT(F434)=0),"Check amounts",IF(OR(E434&lt;0,F434&lt;0,F434&gt;E434),"Check amounts",IF(OR(COUNT(C434)=0,COUNT(D434)=0),"Check dates",IF(D434&lt;C434,"Check dates",IF(ROUND(F434,2)=0,"Paid / zero balance",IF(Setup!$B$4="","Set aging date",IF(D434&gt;=Setup!$B$4,"Current",IF(DATEDIF(D434,Setup!$B$4,"D")&lt;=30,"1–30 days",IF(DATEDIF(D434,Setup!$B$4,"D")&lt;=60,"31–60 days",IF(DATEDIF(D434,Setup!$B$4,"D")&lt;=90,"61–90 days","91+ days")))))))))))))</f>
        <v/>
      </c>
      <c r="I434" s="5"/>
      <c r="J434" s="15">
        <f>IF(OR(H434="Current",H434="1–30 days",H434="31–60 days",H434="61–90 days",H434="91+ days"),F434,0)</f>
        <v>0</v>
      </c>
      <c r="K434">
        <f>IF(J434&gt;0,IF(COUNTIFS($M$5:$M434,M434,$J$5:$J434,"&gt;0")=1,1,0),0)</f>
        <v>0</v>
      </c>
      <c r="L434" t="str">
        <f>IF(A434="","","k"&amp;SUBSTITUTE(SUBSTITUTE(SUBSTITUTE(SUBSTITUTE(SUBSTITUTE(SUBSTITUTE(A434,"~","{t}"),"*","{s}"),"?","{q}"),"&lt;","{lt}"),"&gt;","{gt}"),"=","{eq}"))</f>
        <v/>
      </c>
      <c r="M434" t="str">
        <f>IF(B434="","","k"&amp;SUBSTITUTE(SUBSTITUTE(SUBSTITUTE(SUBSTITUTE(SUBSTITUTE(SUBSTITUTE(B434,"~","{t}"),"*","{s}"),"?","{q}"),"&lt;","{lt}"),"&gt;","{gt}"),"=","{eq}"))</f>
        <v/>
      </c>
    </row>
    <row r="435" spans="1:13" x14ac:dyDescent="0.25">
      <c r="A435" s="5"/>
      <c r="B435" s="5"/>
      <c r="C435" s="8"/>
      <c r="D435" s="8"/>
      <c r="E435" s="12"/>
      <c r="F435" s="12"/>
      <c r="G435" s="13" t="str">
        <f>IF(OR(H435="Current",H435="1–30 days",H435="31–60 days",H435="61–90 days",H435="91+ days"),IF(D435&gt;=Setup!$B$4,0,DATEDIF(D435,Setup!$B$4,"D")),"")</f>
        <v/>
      </c>
      <c r="H435" s="14" t="str">
        <f>IF(AND(A435="",B435="",C435="",D435="",E435="",F435=""),"",IF(OR(A435="",B435="",C435="",D435="",E435="",F435=""),"Incomplete",IF(COUNTIF($L$5:$L$1004,L435)&gt;1,"Check invoice #",IF(OR(COUNT(E435)=0,COUNT(F435)=0),"Check amounts",IF(OR(E435&lt;0,F435&lt;0,F435&gt;E435),"Check amounts",IF(OR(COUNT(C435)=0,COUNT(D435)=0),"Check dates",IF(D435&lt;C435,"Check dates",IF(ROUND(F435,2)=0,"Paid / zero balance",IF(Setup!$B$4="","Set aging date",IF(D435&gt;=Setup!$B$4,"Current",IF(DATEDIF(D435,Setup!$B$4,"D")&lt;=30,"1–30 days",IF(DATEDIF(D435,Setup!$B$4,"D")&lt;=60,"31–60 days",IF(DATEDIF(D435,Setup!$B$4,"D")&lt;=90,"61–90 days","91+ days")))))))))))))</f>
        <v/>
      </c>
      <c r="I435" s="5"/>
      <c r="J435" s="15">
        <f>IF(OR(H435="Current",H435="1–30 days",H435="31–60 days",H435="61–90 days",H435="91+ days"),F435,0)</f>
        <v>0</v>
      </c>
      <c r="K435">
        <f>IF(J435&gt;0,IF(COUNTIFS($M$5:$M435,M435,$J$5:$J435,"&gt;0")=1,1,0),0)</f>
        <v>0</v>
      </c>
      <c r="L435" t="str">
        <f>IF(A435="","","k"&amp;SUBSTITUTE(SUBSTITUTE(SUBSTITUTE(SUBSTITUTE(SUBSTITUTE(SUBSTITUTE(A435,"~","{t}"),"*","{s}"),"?","{q}"),"&lt;","{lt}"),"&gt;","{gt}"),"=","{eq}"))</f>
        <v/>
      </c>
      <c r="M435" t="str">
        <f>IF(B435="","","k"&amp;SUBSTITUTE(SUBSTITUTE(SUBSTITUTE(SUBSTITUTE(SUBSTITUTE(SUBSTITUTE(B435,"~","{t}"),"*","{s}"),"?","{q}"),"&lt;","{lt}"),"&gt;","{gt}"),"=","{eq}"))</f>
        <v/>
      </c>
    </row>
    <row r="436" spans="1:13" x14ac:dyDescent="0.25">
      <c r="A436" s="5"/>
      <c r="B436" s="5"/>
      <c r="C436" s="8"/>
      <c r="D436" s="8"/>
      <c r="E436" s="12"/>
      <c r="F436" s="12"/>
      <c r="G436" s="13" t="str">
        <f>IF(OR(H436="Current",H436="1–30 days",H436="31–60 days",H436="61–90 days",H436="91+ days"),IF(D436&gt;=Setup!$B$4,0,DATEDIF(D436,Setup!$B$4,"D")),"")</f>
        <v/>
      </c>
      <c r="H436" s="14" t="str">
        <f>IF(AND(A436="",B436="",C436="",D436="",E436="",F436=""),"",IF(OR(A436="",B436="",C436="",D436="",E436="",F436=""),"Incomplete",IF(COUNTIF($L$5:$L$1004,L436)&gt;1,"Check invoice #",IF(OR(COUNT(E436)=0,COUNT(F436)=0),"Check amounts",IF(OR(E436&lt;0,F436&lt;0,F436&gt;E436),"Check amounts",IF(OR(COUNT(C436)=0,COUNT(D436)=0),"Check dates",IF(D436&lt;C436,"Check dates",IF(ROUND(F436,2)=0,"Paid / zero balance",IF(Setup!$B$4="","Set aging date",IF(D436&gt;=Setup!$B$4,"Current",IF(DATEDIF(D436,Setup!$B$4,"D")&lt;=30,"1–30 days",IF(DATEDIF(D436,Setup!$B$4,"D")&lt;=60,"31–60 days",IF(DATEDIF(D436,Setup!$B$4,"D")&lt;=90,"61–90 days","91+ days")))))))))))))</f>
        <v/>
      </c>
      <c r="I436" s="5"/>
      <c r="J436" s="15">
        <f>IF(OR(H436="Current",H436="1–30 days",H436="31–60 days",H436="61–90 days",H436="91+ days"),F436,0)</f>
        <v>0</v>
      </c>
      <c r="K436">
        <f>IF(J436&gt;0,IF(COUNTIFS($M$5:$M436,M436,$J$5:$J436,"&gt;0")=1,1,0),0)</f>
        <v>0</v>
      </c>
      <c r="L436" t="str">
        <f>IF(A436="","","k"&amp;SUBSTITUTE(SUBSTITUTE(SUBSTITUTE(SUBSTITUTE(SUBSTITUTE(SUBSTITUTE(A436,"~","{t}"),"*","{s}"),"?","{q}"),"&lt;","{lt}"),"&gt;","{gt}"),"=","{eq}"))</f>
        <v/>
      </c>
      <c r="M436" t="str">
        <f>IF(B436="","","k"&amp;SUBSTITUTE(SUBSTITUTE(SUBSTITUTE(SUBSTITUTE(SUBSTITUTE(SUBSTITUTE(B436,"~","{t}"),"*","{s}"),"?","{q}"),"&lt;","{lt}"),"&gt;","{gt}"),"=","{eq}"))</f>
        <v/>
      </c>
    </row>
    <row r="437" spans="1:13" x14ac:dyDescent="0.25">
      <c r="A437" s="5"/>
      <c r="B437" s="5"/>
      <c r="C437" s="8"/>
      <c r="D437" s="8"/>
      <c r="E437" s="12"/>
      <c r="F437" s="12"/>
      <c r="G437" s="13" t="str">
        <f>IF(OR(H437="Current",H437="1–30 days",H437="31–60 days",H437="61–90 days",H437="91+ days"),IF(D437&gt;=Setup!$B$4,0,DATEDIF(D437,Setup!$B$4,"D")),"")</f>
        <v/>
      </c>
      <c r="H437" s="14" t="str">
        <f>IF(AND(A437="",B437="",C437="",D437="",E437="",F437=""),"",IF(OR(A437="",B437="",C437="",D437="",E437="",F437=""),"Incomplete",IF(COUNTIF($L$5:$L$1004,L437)&gt;1,"Check invoice #",IF(OR(COUNT(E437)=0,COUNT(F437)=0),"Check amounts",IF(OR(E437&lt;0,F437&lt;0,F437&gt;E437),"Check amounts",IF(OR(COUNT(C437)=0,COUNT(D437)=0),"Check dates",IF(D437&lt;C437,"Check dates",IF(ROUND(F437,2)=0,"Paid / zero balance",IF(Setup!$B$4="","Set aging date",IF(D437&gt;=Setup!$B$4,"Current",IF(DATEDIF(D437,Setup!$B$4,"D")&lt;=30,"1–30 days",IF(DATEDIF(D437,Setup!$B$4,"D")&lt;=60,"31–60 days",IF(DATEDIF(D437,Setup!$B$4,"D")&lt;=90,"61–90 days","91+ days")))))))))))))</f>
        <v/>
      </c>
      <c r="I437" s="5"/>
      <c r="J437" s="15">
        <f>IF(OR(H437="Current",H437="1–30 days",H437="31–60 days",H437="61–90 days",H437="91+ days"),F437,0)</f>
        <v>0</v>
      </c>
      <c r="K437">
        <f>IF(J437&gt;0,IF(COUNTIFS($M$5:$M437,M437,$J$5:$J437,"&gt;0")=1,1,0),0)</f>
        <v>0</v>
      </c>
      <c r="L437" t="str">
        <f>IF(A437="","","k"&amp;SUBSTITUTE(SUBSTITUTE(SUBSTITUTE(SUBSTITUTE(SUBSTITUTE(SUBSTITUTE(A437,"~","{t}"),"*","{s}"),"?","{q}"),"&lt;","{lt}"),"&gt;","{gt}"),"=","{eq}"))</f>
        <v/>
      </c>
      <c r="M437" t="str">
        <f>IF(B437="","","k"&amp;SUBSTITUTE(SUBSTITUTE(SUBSTITUTE(SUBSTITUTE(SUBSTITUTE(SUBSTITUTE(B437,"~","{t}"),"*","{s}"),"?","{q}"),"&lt;","{lt}"),"&gt;","{gt}"),"=","{eq}"))</f>
        <v/>
      </c>
    </row>
    <row r="438" spans="1:13" x14ac:dyDescent="0.25">
      <c r="A438" s="5"/>
      <c r="B438" s="5"/>
      <c r="C438" s="8"/>
      <c r="D438" s="8"/>
      <c r="E438" s="12"/>
      <c r="F438" s="12"/>
      <c r="G438" s="13" t="str">
        <f>IF(OR(H438="Current",H438="1–30 days",H438="31–60 days",H438="61–90 days",H438="91+ days"),IF(D438&gt;=Setup!$B$4,0,DATEDIF(D438,Setup!$B$4,"D")),"")</f>
        <v/>
      </c>
      <c r="H438" s="14" t="str">
        <f>IF(AND(A438="",B438="",C438="",D438="",E438="",F438=""),"",IF(OR(A438="",B438="",C438="",D438="",E438="",F438=""),"Incomplete",IF(COUNTIF($L$5:$L$1004,L438)&gt;1,"Check invoice #",IF(OR(COUNT(E438)=0,COUNT(F438)=0),"Check amounts",IF(OR(E438&lt;0,F438&lt;0,F438&gt;E438),"Check amounts",IF(OR(COUNT(C438)=0,COUNT(D438)=0),"Check dates",IF(D438&lt;C438,"Check dates",IF(ROUND(F438,2)=0,"Paid / zero balance",IF(Setup!$B$4="","Set aging date",IF(D438&gt;=Setup!$B$4,"Current",IF(DATEDIF(D438,Setup!$B$4,"D")&lt;=30,"1–30 days",IF(DATEDIF(D438,Setup!$B$4,"D")&lt;=60,"31–60 days",IF(DATEDIF(D438,Setup!$B$4,"D")&lt;=90,"61–90 days","91+ days")))))))))))))</f>
        <v/>
      </c>
      <c r="I438" s="5"/>
      <c r="J438" s="15">
        <f>IF(OR(H438="Current",H438="1–30 days",H438="31–60 days",H438="61–90 days",H438="91+ days"),F438,0)</f>
        <v>0</v>
      </c>
      <c r="K438">
        <f>IF(J438&gt;0,IF(COUNTIFS($M$5:$M438,M438,$J$5:$J438,"&gt;0")=1,1,0),0)</f>
        <v>0</v>
      </c>
      <c r="L438" t="str">
        <f>IF(A438="","","k"&amp;SUBSTITUTE(SUBSTITUTE(SUBSTITUTE(SUBSTITUTE(SUBSTITUTE(SUBSTITUTE(A438,"~","{t}"),"*","{s}"),"?","{q}"),"&lt;","{lt}"),"&gt;","{gt}"),"=","{eq}"))</f>
        <v/>
      </c>
      <c r="M438" t="str">
        <f>IF(B438="","","k"&amp;SUBSTITUTE(SUBSTITUTE(SUBSTITUTE(SUBSTITUTE(SUBSTITUTE(SUBSTITUTE(B438,"~","{t}"),"*","{s}"),"?","{q}"),"&lt;","{lt}"),"&gt;","{gt}"),"=","{eq}"))</f>
        <v/>
      </c>
    </row>
    <row r="439" spans="1:13" x14ac:dyDescent="0.25">
      <c r="A439" s="5"/>
      <c r="B439" s="5"/>
      <c r="C439" s="8"/>
      <c r="D439" s="8"/>
      <c r="E439" s="12"/>
      <c r="F439" s="12"/>
      <c r="G439" s="13" t="str">
        <f>IF(OR(H439="Current",H439="1–30 days",H439="31–60 days",H439="61–90 days",H439="91+ days"),IF(D439&gt;=Setup!$B$4,0,DATEDIF(D439,Setup!$B$4,"D")),"")</f>
        <v/>
      </c>
      <c r="H439" s="14" t="str">
        <f>IF(AND(A439="",B439="",C439="",D439="",E439="",F439=""),"",IF(OR(A439="",B439="",C439="",D439="",E439="",F439=""),"Incomplete",IF(COUNTIF($L$5:$L$1004,L439)&gt;1,"Check invoice #",IF(OR(COUNT(E439)=0,COUNT(F439)=0),"Check amounts",IF(OR(E439&lt;0,F439&lt;0,F439&gt;E439),"Check amounts",IF(OR(COUNT(C439)=0,COUNT(D439)=0),"Check dates",IF(D439&lt;C439,"Check dates",IF(ROUND(F439,2)=0,"Paid / zero balance",IF(Setup!$B$4="","Set aging date",IF(D439&gt;=Setup!$B$4,"Current",IF(DATEDIF(D439,Setup!$B$4,"D")&lt;=30,"1–30 days",IF(DATEDIF(D439,Setup!$B$4,"D")&lt;=60,"31–60 days",IF(DATEDIF(D439,Setup!$B$4,"D")&lt;=90,"61–90 days","91+ days")))))))))))))</f>
        <v/>
      </c>
      <c r="I439" s="5"/>
      <c r="J439" s="15">
        <f>IF(OR(H439="Current",H439="1–30 days",H439="31–60 days",H439="61–90 days",H439="91+ days"),F439,0)</f>
        <v>0</v>
      </c>
      <c r="K439">
        <f>IF(J439&gt;0,IF(COUNTIFS($M$5:$M439,M439,$J$5:$J439,"&gt;0")=1,1,0),0)</f>
        <v>0</v>
      </c>
      <c r="L439" t="str">
        <f>IF(A439="","","k"&amp;SUBSTITUTE(SUBSTITUTE(SUBSTITUTE(SUBSTITUTE(SUBSTITUTE(SUBSTITUTE(A439,"~","{t}"),"*","{s}"),"?","{q}"),"&lt;","{lt}"),"&gt;","{gt}"),"=","{eq}"))</f>
        <v/>
      </c>
      <c r="M439" t="str">
        <f>IF(B439="","","k"&amp;SUBSTITUTE(SUBSTITUTE(SUBSTITUTE(SUBSTITUTE(SUBSTITUTE(SUBSTITUTE(B439,"~","{t}"),"*","{s}"),"?","{q}"),"&lt;","{lt}"),"&gt;","{gt}"),"=","{eq}"))</f>
        <v/>
      </c>
    </row>
    <row r="440" spans="1:13" x14ac:dyDescent="0.25">
      <c r="A440" s="5"/>
      <c r="B440" s="5"/>
      <c r="C440" s="8"/>
      <c r="D440" s="8"/>
      <c r="E440" s="12"/>
      <c r="F440" s="12"/>
      <c r="G440" s="13" t="str">
        <f>IF(OR(H440="Current",H440="1–30 days",H440="31–60 days",H440="61–90 days",H440="91+ days"),IF(D440&gt;=Setup!$B$4,0,DATEDIF(D440,Setup!$B$4,"D")),"")</f>
        <v/>
      </c>
      <c r="H440" s="14" t="str">
        <f>IF(AND(A440="",B440="",C440="",D440="",E440="",F440=""),"",IF(OR(A440="",B440="",C440="",D440="",E440="",F440=""),"Incomplete",IF(COUNTIF($L$5:$L$1004,L440)&gt;1,"Check invoice #",IF(OR(COUNT(E440)=0,COUNT(F440)=0),"Check amounts",IF(OR(E440&lt;0,F440&lt;0,F440&gt;E440),"Check amounts",IF(OR(COUNT(C440)=0,COUNT(D440)=0),"Check dates",IF(D440&lt;C440,"Check dates",IF(ROUND(F440,2)=0,"Paid / zero balance",IF(Setup!$B$4="","Set aging date",IF(D440&gt;=Setup!$B$4,"Current",IF(DATEDIF(D440,Setup!$B$4,"D")&lt;=30,"1–30 days",IF(DATEDIF(D440,Setup!$B$4,"D")&lt;=60,"31–60 days",IF(DATEDIF(D440,Setup!$B$4,"D")&lt;=90,"61–90 days","91+ days")))))))))))))</f>
        <v/>
      </c>
      <c r="I440" s="5"/>
      <c r="J440" s="15">
        <f>IF(OR(H440="Current",H440="1–30 days",H440="31–60 days",H440="61–90 days",H440="91+ days"),F440,0)</f>
        <v>0</v>
      </c>
      <c r="K440">
        <f>IF(J440&gt;0,IF(COUNTIFS($M$5:$M440,M440,$J$5:$J440,"&gt;0")=1,1,0),0)</f>
        <v>0</v>
      </c>
      <c r="L440" t="str">
        <f>IF(A440="","","k"&amp;SUBSTITUTE(SUBSTITUTE(SUBSTITUTE(SUBSTITUTE(SUBSTITUTE(SUBSTITUTE(A440,"~","{t}"),"*","{s}"),"?","{q}"),"&lt;","{lt}"),"&gt;","{gt}"),"=","{eq}"))</f>
        <v/>
      </c>
      <c r="M440" t="str">
        <f>IF(B440="","","k"&amp;SUBSTITUTE(SUBSTITUTE(SUBSTITUTE(SUBSTITUTE(SUBSTITUTE(SUBSTITUTE(B440,"~","{t}"),"*","{s}"),"?","{q}"),"&lt;","{lt}"),"&gt;","{gt}"),"=","{eq}"))</f>
        <v/>
      </c>
    </row>
    <row r="441" spans="1:13" x14ac:dyDescent="0.25">
      <c r="A441" s="5"/>
      <c r="B441" s="5"/>
      <c r="C441" s="8"/>
      <c r="D441" s="8"/>
      <c r="E441" s="12"/>
      <c r="F441" s="12"/>
      <c r="G441" s="13" t="str">
        <f>IF(OR(H441="Current",H441="1–30 days",H441="31–60 days",H441="61–90 days",H441="91+ days"),IF(D441&gt;=Setup!$B$4,0,DATEDIF(D441,Setup!$B$4,"D")),"")</f>
        <v/>
      </c>
      <c r="H441" s="14" t="str">
        <f>IF(AND(A441="",B441="",C441="",D441="",E441="",F441=""),"",IF(OR(A441="",B441="",C441="",D441="",E441="",F441=""),"Incomplete",IF(COUNTIF($L$5:$L$1004,L441)&gt;1,"Check invoice #",IF(OR(COUNT(E441)=0,COUNT(F441)=0),"Check amounts",IF(OR(E441&lt;0,F441&lt;0,F441&gt;E441),"Check amounts",IF(OR(COUNT(C441)=0,COUNT(D441)=0),"Check dates",IF(D441&lt;C441,"Check dates",IF(ROUND(F441,2)=0,"Paid / zero balance",IF(Setup!$B$4="","Set aging date",IF(D441&gt;=Setup!$B$4,"Current",IF(DATEDIF(D441,Setup!$B$4,"D")&lt;=30,"1–30 days",IF(DATEDIF(D441,Setup!$B$4,"D")&lt;=60,"31–60 days",IF(DATEDIF(D441,Setup!$B$4,"D")&lt;=90,"61–90 days","91+ days")))))))))))))</f>
        <v/>
      </c>
      <c r="I441" s="5"/>
      <c r="J441" s="15">
        <f>IF(OR(H441="Current",H441="1–30 days",H441="31–60 days",H441="61–90 days",H441="91+ days"),F441,0)</f>
        <v>0</v>
      </c>
      <c r="K441">
        <f>IF(J441&gt;0,IF(COUNTIFS($M$5:$M441,M441,$J$5:$J441,"&gt;0")=1,1,0),0)</f>
        <v>0</v>
      </c>
      <c r="L441" t="str">
        <f>IF(A441="","","k"&amp;SUBSTITUTE(SUBSTITUTE(SUBSTITUTE(SUBSTITUTE(SUBSTITUTE(SUBSTITUTE(A441,"~","{t}"),"*","{s}"),"?","{q}"),"&lt;","{lt}"),"&gt;","{gt}"),"=","{eq}"))</f>
        <v/>
      </c>
      <c r="M441" t="str">
        <f>IF(B441="","","k"&amp;SUBSTITUTE(SUBSTITUTE(SUBSTITUTE(SUBSTITUTE(SUBSTITUTE(SUBSTITUTE(B441,"~","{t}"),"*","{s}"),"?","{q}"),"&lt;","{lt}"),"&gt;","{gt}"),"=","{eq}"))</f>
        <v/>
      </c>
    </row>
    <row r="442" spans="1:13" x14ac:dyDescent="0.25">
      <c r="A442" s="5"/>
      <c r="B442" s="5"/>
      <c r="C442" s="8"/>
      <c r="D442" s="8"/>
      <c r="E442" s="12"/>
      <c r="F442" s="12"/>
      <c r="G442" s="13" t="str">
        <f>IF(OR(H442="Current",H442="1–30 days",H442="31–60 days",H442="61–90 days",H442="91+ days"),IF(D442&gt;=Setup!$B$4,0,DATEDIF(D442,Setup!$B$4,"D")),"")</f>
        <v/>
      </c>
      <c r="H442" s="14" t="str">
        <f>IF(AND(A442="",B442="",C442="",D442="",E442="",F442=""),"",IF(OR(A442="",B442="",C442="",D442="",E442="",F442=""),"Incomplete",IF(COUNTIF($L$5:$L$1004,L442)&gt;1,"Check invoice #",IF(OR(COUNT(E442)=0,COUNT(F442)=0),"Check amounts",IF(OR(E442&lt;0,F442&lt;0,F442&gt;E442),"Check amounts",IF(OR(COUNT(C442)=0,COUNT(D442)=0),"Check dates",IF(D442&lt;C442,"Check dates",IF(ROUND(F442,2)=0,"Paid / zero balance",IF(Setup!$B$4="","Set aging date",IF(D442&gt;=Setup!$B$4,"Current",IF(DATEDIF(D442,Setup!$B$4,"D")&lt;=30,"1–30 days",IF(DATEDIF(D442,Setup!$B$4,"D")&lt;=60,"31–60 days",IF(DATEDIF(D442,Setup!$B$4,"D")&lt;=90,"61–90 days","91+ days")))))))))))))</f>
        <v/>
      </c>
      <c r="I442" s="5"/>
      <c r="J442" s="15">
        <f>IF(OR(H442="Current",H442="1–30 days",H442="31–60 days",H442="61–90 days",H442="91+ days"),F442,0)</f>
        <v>0</v>
      </c>
      <c r="K442">
        <f>IF(J442&gt;0,IF(COUNTIFS($M$5:$M442,M442,$J$5:$J442,"&gt;0")=1,1,0),0)</f>
        <v>0</v>
      </c>
      <c r="L442" t="str">
        <f>IF(A442="","","k"&amp;SUBSTITUTE(SUBSTITUTE(SUBSTITUTE(SUBSTITUTE(SUBSTITUTE(SUBSTITUTE(A442,"~","{t}"),"*","{s}"),"?","{q}"),"&lt;","{lt}"),"&gt;","{gt}"),"=","{eq}"))</f>
        <v/>
      </c>
      <c r="M442" t="str">
        <f>IF(B442="","","k"&amp;SUBSTITUTE(SUBSTITUTE(SUBSTITUTE(SUBSTITUTE(SUBSTITUTE(SUBSTITUTE(B442,"~","{t}"),"*","{s}"),"?","{q}"),"&lt;","{lt}"),"&gt;","{gt}"),"=","{eq}"))</f>
        <v/>
      </c>
    </row>
    <row r="443" spans="1:13" x14ac:dyDescent="0.25">
      <c r="A443" s="5"/>
      <c r="B443" s="5"/>
      <c r="C443" s="8"/>
      <c r="D443" s="8"/>
      <c r="E443" s="12"/>
      <c r="F443" s="12"/>
      <c r="G443" s="13" t="str">
        <f>IF(OR(H443="Current",H443="1–30 days",H443="31–60 days",H443="61–90 days",H443="91+ days"),IF(D443&gt;=Setup!$B$4,0,DATEDIF(D443,Setup!$B$4,"D")),"")</f>
        <v/>
      </c>
      <c r="H443" s="14" t="str">
        <f>IF(AND(A443="",B443="",C443="",D443="",E443="",F443=""),"",IF(OR(A443="",B443="",C443="",D443="",E443="",F443=""),"Incomplete",IF(COUNTIF($L$5:$L$1004,L443)&gt;1,"Check invoice #",IF(OR(COUNT(E443)=0,COUNT(F443)=0),"Check amounts",IF(OR(E443&lt;0,F443&lt;0,F443&gt;E443),"Check amounts",IF(OR(COUNT(C443)=0,COUNT(D443)=0),"Check dates",IF(D443&lt;C443,"Check dates",IF(ROUND(F443,2)=0,"Paid / zero balance",IF(Setup!$B$4="","Set aging date",IF(D443&gt;=Setup!$B$4,"Current",IF(DATEDIF(D443,Setup!$B$4,"D")&lt;=30,"1–30 days",IF(DATEDIF(D443,Setup!$B$4,"D")&lt;=60,"31–60 days",IF(DATEDIF(D443,Setup!$B$4,"D")&lt;=90,"61–90 days","91+ days")))))))))))))</f>
        <v/>
      </c>
      <c r="I443" s="5"/>
      <c r="J443" s="15">
        <f>IF(OR(H443="Current",H443="1–30 days",H443="31–60 days",H443="61–90 days",H443="91+ days"),F443,0)</f>
        <v>0</v>
      </c>
      <c r="K443">
        <f>IF(J443&gt;0,IF(COUNTIFS($M$5:$M443,M443,$J$5:$J443,"&gt;0")=1,1,0),0)</f>
        <v>0</v>
      </c>
      <c r="L443" t="str">
        <f>IF(A443="","","k"&amp;SUBSTITUTE(SUBSTITUTE(SUBSTITUTE(SUBSTITUTE(SUBSTITUTE(SUBSTITUTE(A443,"~","{t}"),"*","{s}"),"?","{q}"),"&lt;","{lt}"),"&gt;","{gt}"),"=","{eq}"))</f>
        <v/>
      </c>
      <c r="M443" t="str">
        <f>IF(B443="","","k"&amp;SUBSTITUTE(SUBSTITUTE(SUBSTITUTE(SUBSTITUTE(SUBSTITUTE(SUBSTITUTE(B443,"~","{t}"),"*","{s}"),"?","{q}"),"&lt;","{lt}"),"&gt;","{gt}"),"=","{eq}"))</f>
        <v/>
      </c>
    </row>
    <row r="444" spans="1:13" x14ac:dyDescent="0.25">
      <c r="A444" s="5"/>
      <c r="B444" s="5"/>
      <c r="C444" s="8"/>
      <c r="D444" s="8"/>
      <c r="E444" s="12"/>
      <c r="F444" s="12"/>
      <c r="G444" s="13" t="str">
        <f>IF(OR(H444="Current",H444="1–30 days",H444="31–60 days",H444="61–90 days",H444="91+ days"),IF(D444&gt;=Setup!$B$4,0,DATEDIF(D444,Setup!$B$4,"D")),"")</f>
        <v/>
      </c>
      <c r="H444" s="14" t="str">
        <f>IF(AND(A444="",B444="",C444="",D444="",E444="",F444=""),"",IF(OR(A444="",B444="",C444="",D444="",E444="",F444=""),"Incomplete",IF(COUNTIF($L$5:$L$1004,L444)&gt;1,"Check invoice #",IF(OR(COUNT(E444)=0,COUNT(F444)=0),"Check amounts",IF(OR(E444&lt;0,F444&lt;0,F444&gt;E444),"Check amounts",IF(OR(COUNT(C444)=0,COUNT(D444)=0),"Check dates",IF(D444&lt;C444,"Check dates",IF(ROUND(F444,2)=0,"Paid / zero balance",IF(Setup!$B$4="","Set aging date",IF(D444&gt;=Setup!$B$4,"Current",IF(DATEDIF(D444,Setup!$B$4,"D")&lt;=30,"1–30 days",IF(DATEDIF(D444,Setup!$B$4,"D")&lt;=60,"31–60 days",IF(DATEDIF(D444,Setup!$B$4,"D")&lt;=90,"61–90 days","91+ days")))))))))))))</f>
        <v/>
      </c>
      <c r="I444" s="5"/>
      <c r="J444" s="15">
        <f>IF(OR(H444="Current",H444="1–30 days",H444="31–60 days",H444="61–90 days",H444="91+ days"),F444,0)</f>
        <v>0</v>
      </c>
      <c r="K444">
        <f>IF(J444&gt;0,IF(COUNTIFS($M$5:$M444,M444,$J$5:$J444,"&gt;0")=1,1,0),0)</f>
        <v>0</v>
      </c>
      <c r="L444" t="str">
        <f>IF(A444="","","k"&amp;SUBSTITUTE(SUBSTITUTE(SUBSTITUTE(SUBSTITUTE(SUBSTITUTE(SUBSTITUTE(A444,"~","{t}"),"*","{s}"),"?","{q}"),"&lt;","{lt}"),"&gt;","{gt}"),"=","{eq}"))</f>
        <v/>
      </c>
      <c r="M444" t="str">
        <f>IF(B444="","","k"&amp;SUBSTITUTE(SUBSTITUTE(SUBSTITUTE(SUBSTITUTE(SUBSTITUTE(SUBSTITUTE(B444,"~","{t}"),"*","{s}"),"?","{q}"),"&lt;","{lt}"),"&gt;","{gt}"),"=","{eq}"))</f>
        <v/>
      </c>
    </row>
    <row r="445" spans="1:13" x14ac:dyDescent="0.25">
      <c r="A445" s="5"/>
      <c r="B445" s="5"/>
      <c r="C445" s="8"/>
      <c r="D445" s="8"/>
      <c r="E445" s="12"/>
      <c r="F445" s="12"/>
      <c r="G445" s="13" t="str">
        <f>IF(OR(H445="Current",H445="1–30 days",H445="31–60 days",H445="61–90 days",H445="91+ days"),IF(D445&gt;=Setup!$B$4,0,DATEDIF(D445,Setup!$B$4,"D")),"")</f>
        <v/>
      </c>
      <c r="H445" s="14" t="str">
        <f>IF(AND(A445="",B445="",C445="",D445="",E445="",F445=""),"",IF(OR(A445="",B445="",C445="",D445="",E445="",F445=""),"Incomplete",IF(COUNTIF($L$5:$L$1004,L445)&gt;1,"Check invoice #",IF(OR(COUNT(E445)=0,COUNT(F445)=0),"Check amounts",IF(OR(E445&lt;0,F445&lt;0,F445&gt;E445),"Check amounts",IF(OR(COUNT(C445)=0,COUNT(D445)=0),"Check dates",IF(D445&lt;C445,"Check dates",IF(ROUND(F445,2)=0,"Paid / zero balance",IF(Setup!$B$4="","Set aging date",IF(D445&gt;=Setup!$B$4,"Current",IF(DATEDIF(D445,Setup!$B$4,"D")&lt;=30,"1–30 days",IF(DATEDIF(D445,Setup!$B$4,"D")&lt;=60,"31–60 days",IF(DATEDIF(D445,Setup!$B$4,"D")&lt;=90,"61–90 days","91+ days")))))))))))))</f>
        <v/>
      </c>
      <c r="I445" s="5"/>
      <c r="J445" s="15">
        <f>IF(OR(H445="Current",H445="1–30 days",H445="31–60 days",H445="61–90 days",H445="91+ days"),F445,0)</f>
        <v>0</v>
      </c>
      <c r="K445">
        <f>IF(J445&gt;0,IF(COUNTIFS($M$5:$M445,M445,$J$5:$J445,"&gt;0")=1,1,0),0)</f>
        <v>0</v>
      </c>
      <c r="L445" t="str">
        <f>IF(A445="","","k"&amp;SUBSTITUTE(SUBSTITUTE(SUBSTITUTE(SUBSTITUTE(SUBSTITUTE(SUBSTITUTE(A445,"~","{t}"),"*","{s}"),"?","{q}"),"&lt;","{lt}"),"&gt;","{gt}"),"=","{eq}"))</f>
        <v/>
      </c>
      <c r="M445" t="str">
        <f>IF(B445="","","k"&amp;SUBSTITUTE(SUBSTITUTE(SUBSTITUTE(SUBSTITUTE(SUBSTITUTE(SUBSTITUTE(B445,"~","{t}"),"*","{s}"),"?","{q}"),"&lt;","{lt}"),"&gt;","{gt}"),"=","{eq}"))</f>
        <v/>
      </c>
    </row>
    <row r="446" spans="1:13" x14ac:dyDescent="0.25">
      <c r="A446" s="5"/>
      <c r="B446" s="5"/>
      <c r="C446" s="8"/>
      <c r="D446" s="8"/>
      <c r="E446" s="12"/>
      <c r="F446" s="12"/>
      <c r="G446" s="13" t="str">
        <f>IF(OR(H446="Current",H446="1–30 days",H446="31–60 days",H446="61–90 days",H446="91+ days"),IF(D446&gt;=Setup!$B$4,0,DATEDIF(D446,Setup!$B$4,"D")),"")</f>
        <v/>
      </c>
      <c r="H446" s="14" t="str">
        <f>IF(AND(A446="",B446="",C446="",D446="",E446="",F446=""),"",IF(OR(A446="",B446="",C446="",D446="",E446="",F446=""),"Incomplete",IF(COUNTIF($L$5:$L$1004,L446)&gt;1,"Check invoice #",IF(OR(COUNT(E446)=0,COUNT(F446)=0),"Check amounts",IF(OR(E446&lt;0,F446&lt;0,F446&gt;E446),"Check amounts",IF(OR(COUNT(C446)=0,COUNT(D446)=0),"Check dates",IF(D446&lt;C446,"Check dates",IF(ROUND(F446,2)=0,"Paid / zero balance",IF(Setup!$B$4="","Set aging date",IF(D446&gt;=Setup!$B$4,"Current",IF(DATEDIF(D446,Setup!$B$4,"D")&lt;=30,"1–30 days",IF(DATEDIF(D446,Setup!$B$4,"D")&lt;=60,"31–60 days",IF(DATEDIF(D446,Setup!$B$4,"D")&lt;=90,"61–90 days","91+ days")))))))))))))</f>
        <v/>
      </c>
      <c r="I446" s="5"/>
      <c r="J446" s="15">
        <f>IF(OR(H446="Current",H446="1–30 days",H446="31–60 days",H446="61–90 days",H446="91+ days"),F446,0)</f>
        <v>0</v>
      </c>
      <c r="K446">
        <f>IF(J446&gt;0,IF(COUNTIFS($M$5:$M446,M446,$J$5:$J446,"&gt;0")=1,1,0),0)</f>
        <v>0</v>
      </c>
      <c r="L446" t="str">
        <f>IF(A446="","","k"&amp;SUBSTITUTE(SUBSTITUTE(SUBSTITUTE(SUBSTITUTE(SUBSTITUTE(SUBSTITUTE(A446,"~","{t}"),"*","{s}"),"?","{q}"),"&lt;","{lt}"),"&gt;","{gt}"),"=","{eq}"))</f>
        <v/>
      </c>
      <c r="M446" t="str">
        <f>IF(B446="","","k"&amp;SUBSTITUTE(SUBSTITUTE(SUBSTITUTE(SUBSTITUTE(SUBSTITUTE(SUBSTITUTE(B446,"~","{t}"),"*","{s}"),"?","{q}"),"&lt;","{lt}"),"&gt;","{gt}"),"=","{eq}"))</f>
        <v/>
      </c>
    </row>
    <row r="447" spans="1:13" x14ac:dyDescent="0.25">
      <c r="A447" s="5"/>
      <c r="B447" s="5"/>
      <c r="C447" s="8"/>
      <c r="D447" s="8"/>
      <c r="E447" s="12"/>
      <c r="F447" s="12"/>
      <c r="G447" s="13" t="str">
        <f>IF(OR(H447="Current",H447="1–30 days",H447="31–60 days",H447="61–90 days",H447="91+ days"),IF(D447&gt;=Setup!$B$4,0,DATEDIF(D447,Setup!$B$4,"D")),"")</f>
        <v/>
      </c>
      <c r="H447" s="14" t="str">
        <f>IF(AND(A447="",B447="",C447="",D447="",E447="",F447=""),"",IF(OR(A447="",B447="",C447="",D447="",E447="",F447=""),"Incomplete",IF(COUNTIF($L$5:$L$1004,L447)&gt;1,"Check invoice #",IF(OR(COUNT(E447)=0,COUNT(F447)=0),"Check amounts",IF(OR(E447&lt;0,F447&lt;0,F447&gt;E447),"Check amounts",IF(OR(COUNT(C447)=0,COUNT(D447)=0),"Check dates",IF(D447&lt;C447,"Check dates",IF(ROUND(F447,2)=0,"Paid / zero balance",IF(Setup!$B$4="","Set aging date",IF(D447&gt;=Setup!$B$4,"Current",IF(DATEDIF(D447,Setup!$B$4,"D")&lt;=30,"1–30 days",IF(DATEDIF(D447,Setup!$B$4,"D")&lt;=60,"31–60 days",IF(DATEDIF(D447,Setup!$B$4,"D")&lt;=90,"61–90 days","91+ days")))))))))))))</f>
        <v/>
      </c>
      <c r="I447" s="5"/>
      <c r="J447" s="15">
        <f>IF(OR(H447="Current",H447="1–30 days",H447="31–60 days",H447="61–90 days",H447="91+ days"),F447,0)</f>
        <v>0</v>
      </c>
      <c r="K447">
        <f>IF(J447&gt;0,IF(COUNTIFS($M$5:$M447,M447,$J$5:$J447,"&gt;0")=1,1,0),0)</f>
        <v>0</v>
      </c>
      <c r="L447" t="str">
        <f>IF(A447="","","k"&amp;SUBSTITUTE(SUBSTITUTE(SUBSTITUTE(SUBSTITUTE(SUBSTITUTE(SUBSTITUTE(A447,"~","{t}"),"*","{s}"),"?","{q}"),"&lt;","{lt}"),"&gt;","{gt}"),"=","{eq}"))</f>
        <v/>
      </c>
      <c r="M447" t="str">
        <f>IF(B447="","","k"&amp;SUBSTITUTE(SUBSTITUTE(SUBSTITUTE(SUBSTITUTE(SUBSTITUTE(SUBSTITUTE(B447,"~","{t}"),"*","{s}"),"?","{q}"),"&lt;","{lt}"),"&gt;","{gt}"),"=","{eq}"))</f>
        <v/>
      </c>
    </row>
    <row r="448" spans="1:13" x14ac:dyDescent="0.25">
      <c r="A448" s="5"/>
      <c r="B448" s="5"/>
      <c r="C448" s="8"/>
      <c r="D448" s="8"/>
      <c r="E448" s="12"/>
      <c r="F448" s="12"/>
      <c r="G448" s="13" t="str">
        <f>IF(OR(H448="Current",H448="1–30 days",H448="31–60 days",H448="61–90 days",H448="91+ days"),IF(D448&gt;=Setup!$B$4,0,DATEDIF(D448,Setup!$B$4,"D")),"")</f>
        <v/>
      </c>
      <c r="H448" s="14" t="str">
        <f>IF(AND(A448="",B448="",C448="",D448="",E448="",F448=""),"",IF(OR(A448="",B448="",C448="",D448="",E448="",F448=""),"Incomplete",IF(COUNTIF($L$5:$L$1004,L448)&gt;1,"Check invoice #",IF(OR(COUNT(E448)=0,COUNT(F448)=0),"Check amounts",IF(OR(E448&lt;0,F448&lt;0,F448&gt;E448),"Check amounts",IF(OR(COUNT(C448)=0,COUNT(D448)=0),"Check dates",IF(D448&lt;C448,"Check dates",IF(ROUND(F448,2)=0,"Paid / zero balance",IF(Setup!$B$4="","Set aging date",IF(D448&gt;=Setup!$B$4,"Current",IF(DATEDIF(D448,Setup!$B$4,"D")&lt;=30,"1–30 days",IF(DATEDIF(D448,Setup!$B$4,"D")&lt;=60,"31–60 days",IF(DATEDIF(D448,Setup!$B$4,"D")&lt;=90,"61–90 days","91+ days")))))))))))))</f>
        <v/>
      </c>
      <c r="I448" s="5"/>
      <c r="J448" s="15">
        <f>IF(OR(H448="Current",H448="1–30 days",H448="31–60 days",H448="61–90 days",H448="91+ days"),F448,0)</f>
        <v>0</v>
      </c>
      <c r="K448">
        <f>IF(J448&gt;0,IF(COUNTIFS($M$5:$M448,M448,$J$5:$J448,"&gt;0")=1,1,0),0)</f>
        <v>0</v>
      </c>
      <c r="L448" t="str">
        <f>IF(A448="","","k"&amp;SUBSTITUTE(SUBSTITUTE(SUBSTITUTE(SUBSTITUTE(SUBSTITUTE(SUBSTITUTE(A448,"~","{t}"),"*","{s}"),"?","{q}"),"&lt;","{lt}"),"&gt;","{gt}"),"=","{eq}"))</f>
        <v/>
      </c>
      <c r="M448" t="str">
        <f>IF(B448="","","k"&amp;SUBSTITUTE(SUBSTITUTE(SUBSTITUTE(SUBSTITUTE(SUBSTITUTE(SUBSTITUTE(B448,"~","{t}"),"*","{s}"),"?","{q}"),"&lt;","{lt}"),"&gt;","{gt}"),"=","{eq}"))</f>
        <v/>
      </c>
    </row>
    <row r="449" spans="1:13" x14ac:dyDescent="0.25">
      <c r="A449" s="5"/>
      <c r="B449" s="5"/>
      <c r="C449" s="8"/>
      <c r="D449" s="8"/>
      <c r="E449" s="12"/>
      <c r="F449" s="12"/>
      <c r="G449" s="13" t="str">
        <f>IF(OR(H449="Current",H449="1–30 days",H449="31–60 days",H449="61–90 days",H449="91+ days"),IF(D449&gt;=Setup!$B$4,0,DATEDIF(D449,Setup!$B$4,"D")),"")</f>
        <v/>
      </c>
      <c r="H449" s="14" t="str">
        <f>IF(AND(A449="",B449="",C449="",D449="",E449="",F449=""),"",IF(OR(A449="",B449="",C449="",D449="",E449="",F449=""),"Incomplete",IF(COUNTIF($L$5:$L$1004,L449)&gt;1,"Check invoice #",IF(OR(COUNT(E449)=0,COUNT(F449)=0),"Check amounts",IF(OR(E449&lt;0,F449&lt;0,F449&gt;E449),"Check amounts",IF(OR(COUNT(C449)=0,COUNT(D449)=0),"Check dates",IF(D449&lt;C449,"Check dates",IF(ROUND(F449,2)=0,"Paid / zero balance",IF(Setup!$B$4="","Set aging date",IF(D449&gt;=Setup!$B$4,"Current",IF(DATEDIF(D449,Setup!$B$4,"D")&lt;=30,"1–30 days",IF(DATEDIF(D449,Setup!$B$4,"D")&lt;=60,"31–60 days",IF(DATEDIF(D449,Setup!$B$4,"D")&lt;=90,"61–90 days","91+ days")))))))))))))</f>
        <v/>
      </c>
      <c r="I449" s="5"/>
      <c r="J449" s="15">
        <f>IF(OR(H449="Current",H449="1–30 days",H449="31–60 days",H449="61–90 days",H449="91+ days"),F449,0)</f>
        <v>0</v>
      </c>
      <c r="K449">
        <f>IF(J449&gt;0,IF(COUNTIFS($M$5:$M449,M449,$J$5:$J449,"&gt;0")=1,1,0),0)</f>
        <v>0</v>
      </c>
      <c r="L449" t="str">
        <f>IF(A449="","","k"&amp;SUBSTITUTE(SUBSTITUTE(SUBSTITUTE(SUBSTITUTE(SUBSTITUTE(SUBSTITUTE(A449,"~","{t}"),"*","{s}"),"?","{q}"),"&lt;","{lt}"),"&gt;","{gt}"),"=","{eq}"))</f>
        <v/>
      </c>
      <c r="M449" t="str">
        <f>IF(B449="","","k"&amp;SUBSTITUTE(SUBSTITUTE(SUBSTITUTE(SUBSTITUTE(SUBSTITUTE(SUBSTITUTE(B449,"~","{t}"),"*","{s}"),"?","{q}"),"&lt;","{lt}"),"&gt;","{gt}"),"=","{eq}"))</f>
        <v/>
      </c>
    </row>
    <row r="450" spans="1:13" x14ac:dyDescent="0.25">
      <c r="A450" s="5"/>
      <c r="B450" s="5"/>
      <c r="C450" s="8"/>
      <c r="D450" s="8"/>
      <c r="E450" s="12"/>
      <c r="F450" s="12"/>
      <c r="G450" s="13" t="str">
        <f>IF(OR(H450="Current",H450="1–30 days",H450="31–60 days",H450="61–90 days",H450="91+ days"),IF(D450&gt;=Setup!$B$4,0,DATEDIF(D450,Setup!$B$4,"D")),"")</f>
        <v/>
      </c>
      <c r="H450" s="14" t="str">
        <f>IF(AND(A450="",B450="",C450="",D450="",E450="",F450=""),"",IF(OR(A450="",B450="",C450="",D450="",E450="",F450=""),"Incomplete",IF(COUNTIF($L$5:$L$1004,L450)&gt;1,"Check invoice #",IF(OR(COUNT(E450)=0,COUNT(F450)=0),"Check amounts",IF(OR(E450&lt;0,F450&lt;0,F450&gt;E450),"Check amounts",IF(OR(COUNT(C450)=0,COUNT(D450)=0),"Check dates",IF(D450&lt;C450,"Check dates",IF(ROUND(F450,2)=0,"Paid / zero balance",IF(Setup!$B$4="","Set aging date",IF(D450&gt;=Setup!$B$4,"Current",IF(DATEDIF(D450,Setup!$B$4,"D")&lt;=30,"1–30 days",IF(DATEDIF(D450,Setup!$B$4,"D")&lt;=60,"31–60 days",IF(DATEDIF(D450,Setup!$B$4,"D")&lt;=90,"61–90 days","91+ days")))))))))))))</f>
        <v/>
      </c>
      <c r="I450" s="5"/>
      <c r="J450" s="15">
        <f>IF(OR(H450="Current",H450="1–30 days",H450="31–60 days",H450="61–90 days",H450="91+ days"),F450,0)</f>
        <v>0</v>
      </c>
      <c r="K450">
        <f>IF(J450&gt;0,IF(COUNTIFS($M$5:$M450,M450,$J$5:$J450,"&gt;0")=1,1,0),0)</f>
        <v>0</v>
      </c>
      <c r="L450" t="str">
        <f>IF(A450="","","k"&amp;SUBSTITUTE(SUBSTITUTE(SUBSTITUTE(SUBSTITUTE(SUBSTITUTE(SUBSTITUTE(A450,"~","{t}"),"*","{s}"),"?","{q}"),"&lt;","{lt}"),"&gt;","{gt}"),"=","{eq}"))</f>
        <v/>
      </c>
      <c r="M450" t="str">
        <f>IF(B450="","","k"&amp;SUBSTITUTE(SUBSTITUTE(SUBSTITUTE(SUBSTITUTE(SUBSTITUTE(SUBSTITUTE(B450,"~","{t}"),"*","{s}"),"?","{q}"),"&lt;","{lt}"),"&gt;","{gt}"),"=","{eq}"))</f>
        <v/>
      </c>
    </row>
    <row r="451" spans="1:13" x14ac:dyDescent="0.25">
      <c r="A451" s="5"/>
      <c r="B451" s="5"/>
      <c r="C451" s="8"/>
      <c r="D451" s="8"/>
      <c r="E451" s="12"/>
      <c r="F451" s="12"/>
      <c r="G451" s="13" t="str">
        <f>IF(OR(H451="Current",H451="1–30 days",H451="31–60 days",H451="61–90 days",H451="91+ days"),IF(D451&gt;=Setup!$B$4,0,DATEDIF(D451,Setup!$B$4,"D")),"")</f>
        <v/>
      </c>
      <c r="H451" s="14" t="str">
        <f>IF(AND(A451="",B451="",C451="",D451="",E451="",F451=""),"",IF(OR(A451="",B451="",C451="",D451="",E451="",F451=""),"Incomplete",IF(COUNTIF($L$5:$L$1004,L451)&gt;1,"Check invoice #",IF(OR(COUNT(E451)=0,COUNT(F451)=0),"Check amounts",IF(OR(E451&lt;0,F451&lt;0,F451&gt;E451),"Check amounts",IF(OR(COUNT(C451)=0,COUNT(D451)=0),"Check dates",IF(D451&lt;C451,"Check dates",IF(ROUND(F451,2)=0,"Paid / zero balance",IF(Setup!$B$4="","Set aging date",IF(D451&gt;=Setup!$B$4,"Current",IF(DATEDIF(D451,Setup!$B$4,"D")&lt;=30,"1–30 days",IF(DATEDIF(D451,Setup!$B$4,"D")&lt;=60,"31–60 days",IF(DATEDIF(D451,Setup!$B$4,"D")&lt;=90,"61–90 days","91+ days")))))))))))))</f>
        <v/>
      </c>
      <c r="I451" s="5"/>
      <c r="J451" s="15">
        <f>IF(OR(H451="Current",H451="1–30 days",H451="31–60 days",H451="61–90 days",H451="91+ days"),F451,0)</f>
        <v>0</v>
      </c>
      <c r="K451">
        <f>IF(J451&gt;0,IF(COUNTIFS($M$5:$M451,M451,$J$5:$J451,"&gt;0")=1,1,0),0)</f>
        <v>0</v>
      </c>
      <c r="L451" t="str">
        <f>IF(A451="","","k"&amp;SUBSTITUTE(SUBSTITUTE(SUBSTITUTE(SUBSTITUTE(SUBSTITUTE(SUBSTITUTE(A451,"~","{t}"),"*","{s}"),"?","{q}"),"&lt;","{lt}"),"&gt;","{gt}"),"=","{eq}"))</f>
        <v/>
      </c>
      <c r="M451" t="str">
        <f>IF(B451="","","k"&amp;SUBSTITUTE(SUBSTITUTE(SUBSTITUTE(SUBSTITUTE(SUBSTITUTE(SUBSTITUTE(B451,"~","{t}"),"*","{s}"),"?","{q}"),"&lt;","{lt}"),"&gt;","{gt}"),"=","{eq}"))</f>
        <v/>
      </c>
    </row>
    <row r="452" spans="1:13" x14ac:dyDescent="0.25">
      <c r="A452" s="5"/>
      <c r="B452" s="5"/>
      <c r="C452" s="8"/>
      <c r="D452" s="8"/>
      <c r="E452" s="12"/>
      <c r="F452" s="12"/>
      <c r="G452" s="13" t="str">
        <f>IF(OR(H452="Current",H452="1–30 days",H452="31–60 days",H452="61–90 days",H452="91+ days"),IF(D452&gt;=Setup!$B$4,0,DATEDIF(D452,Setup!$B$4,"D")),"")</f>
        <v/>
      </c>
      <c r="H452" s="14" t="str">
        <f>IF(AND(A452="",B452="",C452="",D452="",E452="",F452=""),"",IF(OR(A452="",B452="",C452="",D452="",E452="",F452=""),"Incomplete",IF(COUNTIF($L$5:$L$1004,L452)&gt;1,"Check invoice #",IF(OR(COUNT(E452)=0,COUNT(F452)=0),"Check amounts",IF(OR(E452&lt;0,F452&lt;0,F452&gt;E452),"Check amounts",IF(OR(COUNT(C452)=0,COUNT(D452)=0),"Check dates",IF(D452&lt;C452,"Check dates",IF(ROUND(F452,2)=0,"Paid / zero balance",IF(Setup!$B$4="","Set aging date",IF(D452&gt;=Setup!$B$4,"Current",IF(DATEDIF(D452,Setup!$B$4,"D")&lt;=30,"1–30 days",IF(DATEDIF(D452,Setup!$B$4,"D")&lt;=60,"31–60 days",IF(DATEDIF(D452,Setup!$B$4,"D")&lt;=90,"61–90 days","91+ days")))))))))))))</f>
        <v/>
      </c>
      <c r="I452" s="5"/>
      <c r="J452" s="15">
        <f>IF(OR(H452="Current",H452="1–30 days",H452="31–60 days",H452="61–90 days",H452="91+ days"),F452,0)</f>
        <v>0</v>
      </c>
      <c r="K452">
        <f>IF(J452&gt;0,IF(COUNTIFS($M$5:$M452,M452,$J$5:$J452,"&gt;0")=1,1,0),0)</f>
        <v>0</v>
      </c>
      <c r="L452" t="str">
        <f>IF(A452="","","k"&amp;SUBSTITUTE(SUBSTITUTE(SUBSTITUTE(SUBSTITUTE(SUBSTITUTE(SUBSTITUTE(A452,"~","{t}"),"*","{s}"),"?","{q}"),"&lt;","{lt}"),"&gt;","{gt}"),"=","{eq}"))</f>
        <v/>
      </c>
      <c r="M452" t="str">
        <f>IF(B452="","","k"&amp;SUBSTITUTE(SUBSTITUTE(SUBSTITUTE(SUBSTITUTE(SUBSTITUTE(SUBSTITUTE(B452,"~","{t}"),"*","{s}"),"?","{q}"),"&lt;","{lt}"),"&gt;","{gt}"),"=","{eq}"))</f>
        <v/>
      </c>
    </row>
    <row r="453" spans="1:13" x14ac:dyDescent="0.25">
      <c r="A453" s="5"/>
      <c r="B453" s="5"/>
      <c r="C453" s="8"/>
      <c r="D453" s="8"/>
      <c r="E453" s="12"/>
      <c r="F453" s="12"/>
      <c r="G453" s="13" t="str">
        <f>IF(OR(H453="Current",H453="1–30 days",H453="31–60 days",H453="61–90 days",H453="91+ days"),IF(D453&gt;=Setup!$B$4,0,DATEDIF(D453,Setup!$B$4,"D")),"")</f>
        <v/>
      </c>
      <c r="H453" s="14" t="str">
        <f>IF(AND(A453="",B453="",C453="",D453="",E453="",F453=""),"",IF(OR(A453="",B453="",C453="",D453="",E453="",F453=""),"Incomplete",IF(COUNTIF($L$5:$L$1004,L453)&gt;1,"Check invoice #",IF(OR(COUNT(E453)=0,COUNT(F453)=0),"Check amounts",IF(OR(E453&lt;0,F453&lt;0,F453&gt;E453),"Check amounts",IF(OR(COUNT(C453)=0,COUNT(D453)=0),"Check dates",IF(D453&lt;C453,"Check dates",IF(ROUND(F453,2)=0,"Paid / zero balance",IF(Setup!$B$4="","Set aging date",IF(D453&gt;=Setup!$B$4,"Current",IF(DATEDIF(D453,Setup!$B$4,"D")&lt;=30,"1–30 days",IF(DATEDIF(D453,Setup!$B$4,"D")&lt;=60,"31–60 days",IF(DATEDIF(D453,Setup!$B$4,"D")&lt;=90,"61–90 days","91+ days")))))))))))))</f>
        <v/>
      </c>
      <c r="I453" s="5"/>
      <c r="J453" s="15">
        <f>IF(OR(H453="Current",H453="1–30 days",H453="31–60 days",H453="61–90 days",H453="91+ days"),F453,0)</f>
        <v>0</v>
      </c>
      <c r="K453">
        <f>IF(J453&gt;0,IF(COUNTIFS($M$5:$M453,M453,$J$5:$J453,"&gt;0")=1,1,0),0)</f>
        <v>0</v>
      </c>
      <c r="L453" t="str">
        <f>IF(A453="","","k"&amp;SUBSTITUTE(SUBSTITUTE(SUBSTITUTE(SUBSTITUTE(SUBSTITUTE(SUBSTITUTE(A453,"~","{t}"),"*","{s}"),"?","{q}"),"&lt;","{lt}"),"&gt;","{gt}"),"=","{eq}"))</f>
        <v/>
      </c>
      <c r="M453" t="str">
        <f>IF(B453="","","k"&amp;SUBSTITUTE(SUBSTITUTE(SUBSTITUTE(SUBSTITUTE(SUBSTITUTE(SUBSTITUTE(B453,"~","{t}"),"*","{s}"),"?","{q}"),"&lt;","{lt}"),"&gt;","{gt}"),"=","{eq}"))</f>
        <v/>
      </c>
    </row>
    <row r="454" spans="1:13" x14ac:dyDescent="0.25">
      <c r="A454" s="5"/>
      <c r="B454" s="5"/>
      <c r="C454" s="8"/>
      <c r="D454" s="8"/>
      <c r="E454" s="12"/>
      <c r="F454" s="12"/>
      <c r="G454" s="13" t="str">
        <f>IF(OR(H454="Current",H454="1–30 days",H454="31–60 days",H454="61–90 days",H454="91+ days"),IF(D454&gt;=Setup!$B$4,0,DATEDIF(D454,Setup!$B$4,"D")),"")</f>
        <v/>
      </c>
      <c r="H454" s="14" t="str">
        <f>IF(AND(A454="",B454="",C454="",D454="",E454="",F454=""),"",IF(OR(A454="",B454="",C454="",D454="",E454="",F454=""),"Incomplete",IF(COUNTIF($L$5:$L$1004,L454)&gt;1,"Check invoice #",IF(OR(COUNT(E454)=0,COUNT(F454)=0),"Check amounts",IF(OR(E454&lt;0,F454&lt;0,F454&gt;E454),"Check amounts",IF(OR(COUNT(C454)=0,COUNT(D454)=0),"Check dates",IF(D454&lt;C454,"Check dates",IF(ROUND(F454,2)=0,"Paid / zero balance",IF(Setup!$B$4="","Set aging date",IF(D454&gt;=Setup!$B$4,"Current",IF(DATEDIF(D454,Setup!$B$4,"D")&lt;=30,"1–30 days",IF(DATEDIF(D454,Setup!$B$4,"D")&lt;=60,"31–60 days",IF(DATEDIF(D454,Setup!$B$4,"D")&lt;=90,"61–90 days","91+ days")))))))))))))</f>
        <v/>
      </c>
      <c r="I454" s="5"/>
      <c r="J454" s="15">
        <f>IF(OR(H454="Current",H454="1–30 days",H454="31–60 days",H454="61–90 days",H454="91+ days"),F454,0)</f>
        <v>0</v>
      </c>
      <c r="K454">
        <f>IF(J454&gt;0,IF(COUNTIFS($M$5:$M454,M454,$J$5:$J454,"&gt;0")=1,1,0),0)</f>
        <v>0</v>
      </c>
      <c r="L454" t="str">
        <f>IF(A454="","","k"&amp;SUBSTITUTE(SUBSTITUTE(SUBSTITUTE(SUBSTITUTE(SUBSTITUTE(SUBSTITUTE(A454,"~","{t}"),"*","{s}"),"?","{q}"),"&lt;","{lt}"),"&gt;","{gt}"),"=","{eq}"))</f>
        <v/>
      </c>
      <c r="M454" t="str">
        <f>IF(B454="","","k"&amp;SUBSTITUTE(SUBSTITUTE(SUBSTITUTE(SUBSTITUTE(SUBSTITUTE(SUBSTITUTE(B454,"~","{t}"),"*","{s}"),"?","{q}"),"&lt;","{lt}"),"&gt;","{gt}"),"=","{eq}"))</f>
        <v/>
      </c>
    </row>
    <row r="455" spans="1:13" x14ac:dyDescent="0.25">
      <c r="A455" s="5"/>
      <c r="B455" s="5"/>
      <c r="C455" s="8"/>
      <c r="D455" s="8"/>
      <c r="E455" s="12"/>
      <c r="F455" s="12"/>
      <c r="G455" s="13" t="str">
        <f>IF(OR(H455="Current",H455="1–30 days",H455="31–60 days",H455="61–90 days",H455="91+ days"),IF(D455&gt;=Setup!$B$4,0,DATEDIF(D455,Setup!$B$4,"D")),"")</f>
        <v/>
      </c>
      <c r="H455" s="14" t="str">
        <f>IF(AND(A455="",B455="",C455="",D455="",E455="",F455=""),"",IF(OR(A455="",B455="",C455="",D455="",E455="",F455=""),"Incomplete",IF(COUNTIF($L$5:$L$1004,L455)&gt;1,"Check invoice #",IF(OR(COUNT(E455)=0,COUNT(F455)=0),"Check amounts",IF(OR(E455&lt;0,F455&lt;0,F455&gt;E455),"Check amounts",IF(OR(COUNT(C455)=0,COUNT(D455)=0),"Check dates",IF(D455&lt;C455,"Check dates",IF(ROUND(F455,2)=0,"Paid / zero balance",IF(Setup!$B$4="","Set aging date",IF(D455&gt;=Setup!$B$4,"Current",IF(DATEDIF(D455,Setup!$B$4,"D")&lt;=30,"1–30 days",IF(DATEDIF(D455,Setup!$B$4,"D")&lt;=60,"31–60 days",IF(DATEDIF(D455,Setup!$B$4,"D")&lt;=90,"61–90 days","91+ days")))))))))))))</f>
        <v/>
      </c>
      <c r="I455" s="5"/>
      <c r="J455" s="15">
        <f>IF(OR(H455="Current",H455="1–30 days",H455="31–60 days",H455="61–90 days",H455="91+ days"),F455,0)</f>
        <v>0</v>
      </c>
      <c r="K455">
        <f>IF(J455&gt;0,IF(COUNTIFS($M$5:$M455,M455,$J$5:$J455,"&gt;0")=1,1,0),0)</f>
        <v>0</v>
      </c>
      <c r="L455" t="str">
        <f>IF(A455="","","k"&amp;SUBSTITUTE(SUBSTITUTE(SUBSTITUTE(SUBSTITUTE(SUBSTITUTE(SUBSTITUTE(A455,"~","{t}"),"*","{s}"),"?","{q}"),"&lt;","{lt}"),"&gt;","{gt}"),"=","{eq}"))</f>
        <v/>
      </c>
      <c r="M455" t="str">
        <f>IF(B455="","","k"&amp;SUBSTITUTE(SUBSTITUTE(SUBSTITUTE(SUBSTITUTE(SUBSTITUTE(SUBSTITUTE(B455,"~","{t}"),"*","{s}"),"?","{q}"),"&lt;","{lt}"),"&gt;","{gt}"),"=","{eq}"))</f>
        <v/>
      </c>
    </row>
    <row r="456" spans="1:13" x14ac:dyDescent="0.25">
      <c r="A456" s="5"/>
      <c r="B456" s="5"/>
      <c r="C456" s="8"/>
      <c r="D456" s="8"/>
      <c r="E456" s="12"/>
      <c r="F456" s="12"/>
      <c r="G456" s="13" t="str">
        <f>IF(OR(H456="Current",H456="1–30 days",H456="31–60 days",H456="61–90 days",H456="91+ days"),IF(D456&gt;=Setup!$B$4,0,DATEDIF(D456,Setup!$B$4,"D")),"")</f>
        <v/>
      </c>
      <c r="H456" s="14" t="str">
        <f>IF(AND(A456="",B456="",C456="",D456="",E456="",F456=""),"",IF(OR(A456="",B456="",C456="",D456="",E456="",F456=""),"Incomplete",IF(COUNTIF($L$5:$L$1004,L456)&gt;1,"Check invoice #",IF(OR(COUNT(E456)=0,COUNT(F456)=0),"Check amounts",IF(OR(E456&lt;0,F456&lt;0,F456&gt;E456),"Check amounts",IF(OR(COUNT(C456)=0,COUNT(D456)=0),"Check dates",IF(D456&lt;C456,"Check dates",IF(ROUND(F456,2)=0,"Paid / zero balance",IF(Setup!$B$4="","Set aging date",IF(D456&gt;=Setup!$B$4,"Current",IF(DATEDIF(D456,Setup!$B$4,"D")&lt;=30,"1–30 days",IF(DATEDIF(D456,Setup!$B$4,"D")&lt;=60,"31–60 days",IF(DATEDIF(D456,Setup!$B$4,"D")&lt;=90,"61–90 days","91+ days")))))))))))))</f>
        <v/>
      </c>
      <c r="I456" s="5"/>
      <c r="J456" s="15">
        <f>IF(OR(H456="Current",H456="1–30 days",H456="31–60 days",H456="61–90 days",H456="91+ days"),F456,0)</f>
        <v>0</v>
      </c>
      <c r="K456">
        <f>IF(J456&gt;0,IF(COUNTIFS($M$5:$M456,M456,$J$5:$J456,"&gt;0")=1,1,0),0)</f>
        <v>0</v>
      </c>
      <c r="L456" t="str">
        <f>IF(A456="","","k"&amp;SUBSTITUTE(SUBSTITUTE(SUBSTITUTE(SUBSTITUTE(SUBSTITUTE(SUBSTITUTE(A456,"~","{t}"),"*","{s}"),"?","{q}"),"&lt;","{lt}"),"&gt;","{gt}"),"=","{eq}"))</f>
        <v/>
      </c>
      <c r="M456" t="str">
        <f>IF(B456="","","k"&amp;SUBSTITUTE(SUBSTITUTE(SUBSTITUTE(SUBSTITUTE(SUBSTITUTE(SUBSTITUTE(B456,"~","{t}"),"*","{s}"),"?","{q}"),"&lt;","{lt}"),"&gt;","{gt}"),"=","{eq}"))</f>
        <v/>
      </c>
    </row>
    <row r="457" spans="1:13" x14ac:dyDescent="0.25">
      <c r="A457" s="5"/>
      <c r="B457" s="5"/>
      <c r="C457" s="8"/>
      <c r="D457" s="8"/>
      <c r="E457" s="12"/>
      <c r="F457" s="12"/>
      <c r="G457" s="13" t="str">
        <f>IF(OR(H457="Current",H457="1–30 days",H457="31–60 days",H457="61–90 days",H457="91+ days"),IF(D457&gt;=Setup!$B$4,0,DATEDIF(D457,Setup!$B$4,"D")),"")</f>
        <v/>
      </c>
      <c r="H457" s="14" t="str">
        <f>IF(AND(A457="",B457="",C457="",D457="",E457="",F457=""),"",IF(OR(A457="",B457="",C457="",D457="",E457="",F457=""),"Incomplete",IF(COUNTIF($L$5:$L$1004,L457)&gt;1,"Check invoice #",IF(OR(COUNT(E457)=0,COUNT(F457)=0),"Check amounts",IF(OR(E457&lt;0,F457&lt;0,F457&gt;E457),"Check amounts",IF(OR(COUNT(C457)=0,COUNT(D457)=0),"Check dates",IF(D457&lt;C457,"Check dates",IF(ROUND(F457,2)=0,"Paid / zero balance",IF(Setup!$B$4="","Set aging date",IF(D457&gt;=Setup!$B$4,"Current",IF(DATEDIF(D457,Setup!$B$4,"D")&lt;=30,"1–30 days",IF(DATEDIF(D457,Setup!$B$4,"D")&lt;=60,"31–60 days",IF(DATEDIF(D457,Setup!$B$4,"D")&lt;=90,"61–90 days","91+ days")))))))))))))</f>
        <v/>
      </c>
      <c r="I457" s="5"/>
      <c r="J457" s="15">
        <f>IF(OR(H457="Current",H457="1–30 days",H457="31–60 days",H457="61–90 days",H457="91+ days"),F457,0)</f>
        <v>0</v>
      </c>
      <c r="K457">
        <f>IF(J457&gt;0,IF(COUNTIFS($M$5:$M457,M457,$J$5:$J457,"&gt;0")=1,1,0),0)</f>
        <v>0</v>
      </c>
      <c r="L457" t="str">
        <f>IF(A457="","","k"&amp;SUBSTITUTE(SUBSTITUTE(SUBSTITUTE(SUBSTITUTE(SUBSTITUTE(SUBSTITUTE(A457,"~","{t}"),"*","{s}"),"?","{q}"),"&lt;","{lt}"),"&gt;","{gt}"),"=","{eq}"))</f>
        <v/>
      </c>
      <c r="M457" t="str">
        <f>IF(B457="","","k"&amp;SUBSTITUTE(SUBSTITUTE(SUBSTITUTE(SUBSTITUTE(SUBSTITUTE(SUBSTITUTE(B457,"~","{t}"),"*","{s}"),"?","{q}"),"&lt;","{lt}"),"&gt;","{gt}"),"=","{eq}"))</f>
        <v/>
      </c>
    </row>
    <row r="458" spans="1:13" x14ac:dyDescent="0.25">
      <c r="A458" s="5"/>
      <c r="B458" s="5"/>
      <c r="C458" s="8"/>
      <c r="D458" s="8"/>
      <c r="E458" s="12"/>
      <c r="F458" s="12"/>
      <c r="G458" s="13" t="str">
        <f>IF(OR(H458="Current",H458="1–30 days",H458="31–60 days",H458="61–90 days",H458="91+ days"),IF(D458&gt;=Setup!$B$4,0,DATEDIF(D458,Setup!$B$4,"D")),"")</f>
        <v/>
      </c>
      <c r="H458" s="14" t="str">
        <f>IF(AND(A458="",B458="",C458="",D458="",E458="",F458=""),"",IF(OR(A458="",B458="",C458="",D458="",E458="",F458=""),"Incomplete",IF(COUNTIF($L$5:$L$1004,L458)&gt;1,"Check invoice #",IF(OR(COUNT(E458)=0,COUNT(F458)=0),"Check amounts",IF(OR(E458&lt;0,F458&lt;0,F458&gt;E458),"Check amounts",IF(OR(COUNT(C458)=0,COUNT(D458)=0),"Check dates",IF(D458&lt;C458,"Check dates",IF(ROUND(F458,2)=0,"Paid / zero balance",IF(Setup!$B$4="","Set aging date",IF(D458&gt;=Setup!$B$4,"Current",IF(DATEDIF(D458,Setup!$B$4,"D")&lt;=30,"1–30 days",IF(DATEDIF(D458,Setup!$B$4,"D")&lt;=60,"31–60 days",IF(DATEDIF(D458,Setup!$B$4,"D")&lt;=90,"61–90 days","91+ days")))))))))))))</f>
        <v/>
      </c>
      <c r="I458" s="5"/>
      <c r="J458" s="15">
        <f>IF(OR(H458="Current",H458="1–30 days",H458="31–60 days",H458="61–90 days",H458="91+ days"),F458,0)</f>
        <v>0</v>
      </c>
      <c r="K458">
        <f>IF(J458&gt;0,IF(COUNTIFS($M$5:$M458,M458,$J$5:$J458,"&gt;0")=1,1,0),0)</f>
        <v>0</v>
      </c>
      <c r="L458" t="str">
        <f>IF(A458="","","k"&amp;SUBSTITUTE(SUBSTITUTE(SUBSTITUTE(SUBSTITUTE(SUBSTITUTE(SUBSTITUTE(A458,"~","{t}"),"*","{s}"),"?","{q}"),"&lt;","{lt}"),"&gt;","{gt}"),"=","{eq}"))</f>
        <v/>
      </c>
      <c r="M458" t="str">
        <f>IF(B458="","","k"&amp;SUBSTITUTE(SUBSTITUTE(SUBSTITUTE(SUBSTITUTE(SUBSTITUTE(SUBSTITUTE(B458,"~","{t}"),"*","{s}"),"?","{q}"),"&lt;","{lt}"),"&gt;","{gt}"),"=","{eq}"))</f>
        <v/>
      </c>
    </row>
    <row r="459" spans="1:13" x14ac:dyDescent="0.25">
      <c r="A459" s="5"/>
      <c r="B459" s="5"/>
      <c r="C459" s="8"/>
      <c r="D459" s="8"/>
      <c r="E459" s="12"/>
      <c r="F459" s="12"/>
      <c r="G459" s="13" t="str">
        <f>IF(OR(H459="Current",H459="1–30 days",H459="31–60 days",H459="61–90 days",H459="91+ days"),IF(D459&gt;=Setup!$B$4,0,DATEDIF(D459,Setup!$B$4,"D")),"")</f>
        <v/>
      </c>
      <c r="H459" s="14" t="str">
        <f>IF(AND(A459="",B459="",C459="",D459="",E459="",F459=""),"",IF(OR(A459="",B459="",C459="",D459="",E459="",F459=""),"Incomplete",IF(COUNTIF($L$5:$L$1004,L459)&gt;1,"Check invoice #",IF(OR(COUNT(E459)=0,COUNT(F459)=0),"Check amounts",IF(OR(E459&lt;0,F459&lt;0,F459&gt;E459),"Check amounts",IF(OR(COUNT(C459)=0,COUNT(D459)=0),"Check dates",IF(D459&lt;C459,"Check dates",IF(ROUND(F459,2)=0,"Paid / zero balance",IF(Setup!$B$4="","Set aging date",IF(D459&gt;=Setup!$B$4,"Current",IF(DATEDIF(D459,Setup!$B$4,"D")&lt;=30,"1–30 days",IF(DATEDIF(D459,Setup!$B$4,"D")&lt;=60,"31–60 days",IF(DATEDIF(D459,Setup!$B$4,"D")&lt;=90,"61–90 days","91+ days")))))))))))))</f>
        <v/>
      </c>
      <c r="I459" s="5"/>
      <c r="J459" s="15">
        <f>IF(OR(H459="Current",H459="1–30 days",H459="31–60 days",H459="61–90 days",H459="91+ days"),F459,0)</f>
        <v>0</v>
      </c>
      <c r="K459">
        <f>IF(J459&gt;0,IF(COUNTIFS($M$5:$M459,M459,$J$5:$J459,"&gt;0")=1,1,0),0)</f>
        <v>0</v>
      </c>
      <c r="L459" t="str">
        <f>IF(A459="","","k"&amp;SUBSTITUTE(SUBSTITUTE(SUBSTITUTE(SUBSTITUTE(SUBSTITUTE(SUBSTITUTE(A459,"~","{t}"),"*","{s}"),"?","{q}"),"&lt;","{lt}"),"&gt;","{gt}"),"=","{eq}"))</f>
        <v/>
      </c>
      <c r="M459" t="str">
        <f>IF(B459="","","k"&amp;SUBSTITUTE(SUBSTITUTE(SUBSTITUTE(SUBSTITUTE(SUBSTITUTE(SUBSTITUTE(B459,"~","{t}"),"*","{s}"),"?","{q}"),"&lt;","{lt}"),"&gt;","{gt}"),"=","{eq}"))</f>
        <v/>
      </c>
    </row>
    <row r="460" spans="1:13" x14ac:dyDescent="0.25">
      <c r="A460" s="5"/>
      <c r="B460" s="5"/>
      <c r="C460" s="8"/>
      <c r="D460" s="8"/>
      <c r="E460" s="12"/>
      <c r="F460" s="12"/>
      <c r="G460" s="13" t="str">
        <f>IF(OR(H460="Current",H460="1–30 days",H460="31–60 days",H460="61–90 days",H460="91+ days"),IF(D460&gt;=Setup!$B$4,0,DATEDIF(D460,Setup!$B$4,"D")),"")</f>
        <v/>
      </c>
      <c r="H460" s="14" t="str">
        <f>IF(AND(A460="",B460="",C460="",D460="",E460="",F460=""),"",IF(OR(A460="",B460="",C460="",D460="",E460="",F460=""),"Incomplete",IF(COUNTIF($L$5:$L$1004,L460)&gt;1,"Check invoice #",IF(OR(COUNT(E460)=0,COUNT(F460)=0),"Check amounts",IF(OR(E460&lt;0,F460&lt;0,F460&gt;E460),"Check amounts",IF(OR(COUNT(C460)=0,COUNT(D460)=0),"Check dates",IF(D460&lt;C460,"Check dates",IF(ROUND(F460,2)=0,"Paid / zero balance",IF(Setup!$B$4="","Set aging date",IF(D460&gt;=Setup!$B$4,"Current",IF(DATEDIF(D460,Setup!$B$4,"D")&lt;=30,"1–30 days",IF(DATEDIF(D460,Setup!$B$4,"D")&lt;=60,"31–60 days",IF(DATEDIF(D460,Setup!$B$4,"D")&lt;=90,"61–90 days","91+ days")))))))))))))</f>
        <v/>
      </c>
      <c r="I460" s="5"/>
      <c r="J460" s="15">
        <f>IF(OR(H460="Current",H460="1–30 days",H460="31–60 days",H460="61–90 days",H460="91+ days"),F460,0)</f>
        <v>0</v>
      </c>
      <c r="K460">
        <f>IF(J460&gt;0,IF(COUNTIFS($M$5:$M460,M460,$J$5:$J460,"&gt;0")=1,1,0),0)</f>
        <v>0</v>
      </c>
      <c r="L460" t="str">
        <f>IF(A460="","","k"&amp;SUBSTITUTE(SUBSTITUTE(SUBSTITUTE(SUBSTITUTE(SUBSTITUTE(SUBSTITUTE(A460,"~","{t}"),"*","{s}"),"?","{q}"),"&lt;","{lt}"),"&gt;","{gt}"),"=","{eq}"))</f>
        <v/>
      </c>
      <c r="M460" t="str">
        <f>IF(B460="","","k"&amp;SUBSTITUTE(SUBSTITUTE(SUBSTITUTE(SUBSTITUTE(SUBSTITUTE(SUBSTITUTE(B460,"~","{t}"),"*","{s}"),"?","{q}"),"&lt;","{lt}"),"&gt;","{gt}"),"=","{eq}"))</f>
        <v/>
      </c>
    </row>
    <row r="461" spans="1:13" x14ac:dyDescent="0.25">
      <c r="A461" s="5"/>
      <c r="B461" s="5"/>
      <c r="C461" s="8"/>
      <c r="D461" s="8"/>
      <c r="E461" s="12"/>
      <c r="F461" s="12"/>
      <c r="G461" s="13" t="str">
        <f>IF(OR(H461="Current",H461="1–30 days",H461="31–60 days",H461="61–90 days",H461="91+ days"),IF(D461&gt;=Setup!$B$4,0,DATEDIF(D461,Setup!$B$4,"D")),"")</f>
        <v/>
      </c>
      <c r="H461" s="14" t="str">
        <f>IF(AND(A461="",B461="",C461="",D461="",E461="",F461=""),"",IF(OR(A461="",B461="",C461="",D461="",E461="",F461=""),"Incomplete",IF(COUNTIF($L$5:$L$1004,L461)&gt;1,"Check invoice #",IF(OR(COUNT(E461)=0,COUNT(F461)=0),"Check amounts",IF(OR(E461&lt;0,F461&lt;0,F461&gt;E461),"Check amounts",IF(OR(COUNT(C461)=0,COUNT(D461)=0),"Check dates",IF(D461&lt;C461,"Check dates",IF(ROUND(F461,2)=0,"Paid / zero balance",IF(Setup!$B$4="","Set aging date",IF(D461&gt;=Setup!$B$4,"Current",IF(DATEDIF(D461,Setup!$B$4,"D")&lt;=30,"1–30 days",IF(DATEDIF(D461,Setup!$B$4,"D")&lt;=60,"31–60 days",IF(DATEDIF(D461,Setup!$B$4,"D")&lt;=90,"61–90 days","91+ days")))))))))))))</f>
        <v/>
      </c>
      <c r="I461" s="5"/>
      <c r="J461" s="15">
        <f>IF(OR(H461="Current",H461="1–30 days",H461="31–60 days",H461="61–90 days",H461="91+ days"),F461,0)</f>
        <v>0</v>
      </c>
      <c r="K461">
        <f>IF(J461&gt;0,IF(COUNTIFS($M$5:$M461,M461,$J$5:$J461,"&gt;0")=1,1,0),0)</f>
        <v>0</v>
      </c>
      <c r="L461" t="str">
        <f>IF(A461="","","k"&amp;SUBSTITUTE(SUBSTITUTE(SUBSTITUTE(SUBSTITUTE(SUBSTITUTE(SUBSTITUTE(A461,"~","{t}"),"*","{s}"),"?","{q}"),"&lt;","{lt}"),"&gt;","{gt}"),"=","{eq}"))</f>
        <v/>
      </c>
      <c r="M461" t="str">
        <f>IF(B461="","","k"&amp;SUBSTITUTE(SUBSTITUTE(SUBSTITUTE(SUBSTITUTE(SUBSTITUTE(SUBSTITUTE(B461,"~","{t}"),"*","{s}"),"?","{q}"),"&lt;","{lt}"),"&gt;","{gt}"),"=","{eq}"))</f>
        <v/>
      </c>
    </row>
    <row r="462" spans="1:13" x14ac:dyDescent="0.25">
      <c r="A462" s="5"/>
      <c r="B462" s="5"/>
      <c r="C462" s="8"/>
      <c r="D462" s="8"/>
      <c r="E462" s="12"/>
      <c r="F462" s="12"/>
      <c r="G462" s="13" t="str">
        <f>IF(OR(H462="Current",H462="1–30 days",H462="31–60 days",H462="61–90 days",H462="91+ days"),IF(D462&gt;=Setup!$B$4,0,DATEDIF(D462,Setup!$B$4,"D")),"")</f>
        <v/>
      </c>
      <c r="H462" s="14" t="str">
        <f>IF(AND(A462="",B462="",C462="",D462="",E462="",F462=""),"",IF(OR(A462="",B462="",C462="",D462="",E462="",F462=""),"Incomplete",IF(COUNTIF($L$5:$L$1004,L462)&gt;1,"Check invoice #",IF(OR(COUNT(E462)=0,COUNT(F462)=0),"Check amounts",IF(OR(E462&lt;0,F462&lt;0,F462&gt;E462),"Check amounts",IF(OR(COUNT(C462)=0,COUNT(D462)=0),"Check dates",IF(D462&lt;C462,"Check dates",IF(ROUND(F462,2)=0,"Paid / zero balance",IF(Setup!$B$4="","Set aging date",IF(D462&gt;=Setup!$B$4,"Current",IF(DATEDIF(D462,Setup!$B$4,"D")&lt;=30,"1–30 days",IF(DATEDIF(D462,Setup!$B$4,"D")&lt;=60,"31–60 days",IF(DATEDIF(D462,Setup!$B$4,"D")&lt;=90,"61–90 days","91+ days")))))))))))))</f>
        <v/>
      </c>
      <c r="I462" s="5"/>
      <c r="J462" s="15">
        <f>IF(OR(H462="Current",H462="1–30 days",H462="31–60 days",H462="61–90 days",H462="91+ days"),F462,0)</f>
        <v>0</v>
      </c>
      <c r="K462">
        <f>IF(J462&gt;0,IF(COUNTIFS($M$5:$M462,M462,$J$5:$J462,"&gt;0")=1,1,0),0)</f>
        <v>0</v>
      </c>
      <c r="L462" t="str">
        <f>IF(A462="","","k"&amp;SUBSTITUTE(SUBSTITUTE(SUBSTITUTE(SUBSTITUTE(SUBSTITUTE(SUBSTITUTE(A462,"~","{t}"),"*","{s}"),"?","{q}"),"&lt;","{lt}"),"&gt;","{gt}"),"=","{eq}"))</f>
        <v/>
      </c>
      <c r="M462" t="str">
        <f>IF(B462="","","k"&amp;SUBSTITUTE(SUBSTITUTE(SUBSTITUTE(SUBSTITUTE(SUBSTITUTE(SUBSTITUTE(B462,"~","{t}"),"*","{s}"),"?","{q}"),"&lt;","{lt}"),"&gt;","{gt}"),"=","{eq}"))</f>
        <v/>
      </c>
    </row>
    <row r="463" spans="1:13" x14ac:dyDescent="0.25">
      <c r="A463" s="5"/>
      <c r="B463" s="5"/>
      <c r="C463" s="8"/>
      <c r="D463" s="8"/>
      <c r="E463" s="12"/>
      <c r="F463" s="12"/>
      <c r="G463" s="13" t="str">
        <f>IF(OR(H463="Current",H463="1–30 days",H463="31–60 days",H463="61–90 days",H463="91+ days"),IF(D463&gt;=Setup!$B$4,0,DATEDIF(D463,Setup!$B$4,"D")),"")</f>
        <v/>
      </c>
      <c r="H463" s="14" t="str">
        <f>IF(AND(A463="",B463="",C463="",D463="",E463="",F463=""),"",IF(OR(A463="",B463="",C463="",D463="",E463="",F463=""),"Incomplete",IF(COUNTIF($L$5:$L$1004,L463)&gt;1,"Check invoice #",IF(OR(COUNT(E463)=0,COUNT(F463)=0),"Check amounts",IF(OR(E463&lt;0,F463&lt;0,F463&gt;E463),"Check amounts",IF(OR(COUNT(C463)=0,COUNT(D463)=0),"Check dates",IF(D463&lt;C463,"Check dates",IF(ROUND(F463,2)=0,"Paid / zero balance",IF(Setup!$B$4="","Set aging date",IF(D463&gt;=Setup!$B$4,"Current",IF(DATEDIF(D463,Setup!$B$4,"D")&lt;=30,"1–30 days",IF(DATEDIF(D463,Setup!$B$4,"D")&lt;=60,"31–60 days",IF(DATEDIF(D463,Setup!$B$4,"D")&lt;=90,"61–90 days","91+ days")))))))))))))</f>
        <v/>
      </c>
      <c r="I463" s="5"/>
      <c r="J463" s="15">
        <f>IF(OR(H463="Current",H463="1–30 days",H463="31–60 days",H463="61–90 days",H463="91+ days"),F463,0)</f>
        <v>0</v>
      </c>
      <c r="K463">
        <f>IF(J463&gt;0,IF(COUNTIFS($M$5:$M463,M463,$J$5:$J463,"&gt;0")=1,1,0),0)</f>
        <v>0</v>
      </c>
      <c r="L463" t="str">
        <f>IF(A463="","","k"&amp;SUBSTITUTE(SUBSTITUTE(SUBSTITUTE(SUBSTITUTE(SUBSTITUTE(SUBSTITUTE(A463,"~","{t}"),"*","{s}"),"?","{q}"),"&lt;","{lt}"),"&gt;","{gt}"),"=","{eq}"))</f>
        <v/>
      </c>
      <c r="M463" t="str">
        <f>IF(B463="","","k"&amp;SUBSTITUTE(SUBSTITUTE(SUBSTITUTE(SUBSTITUTE(SUBSTITUTE(SUBSTITUTE(B463,"~","{t}"),"*","{s}"),"?","{q}"),"&lt;","{lt}"),"&gt;","{gt}"),"=","{eq}"))</f>
        <v/>
      </c>
    </row>
    <row r="464" spans="1:13" x14ac:dyDescent="0.25">
      <c r="A464" s="5"/>
      <c r="B464" s="5"/>
      <c r="C464" s="8"/>
      <c r="D464" s="8"/>
      <c r="E464" s="12"/>
      <c r="F464" s="12"/>
      <c r="G464" s="13" t="str">
        <f>IF(OR(H464="Current",H464="1–30 days",H464="31–60 days",H464="61–90 days",H464="91+ days"),IF(D464&gt;=Setup!$B$4,0,DATEDIF(D464,Setup!$B$4,"D")),"")</f>
        <v/>
      </c>
      <c r="H464" s="14" t="str">
        <f>IF(AND(A464="",B464="",C464="",D464="",E464="",F464=""),"",IF(OR(A464="",B464="",C464="",D464="",E464="",F464=""),"Incomplete",IF(COUNTIF($L$5:$L$1004,L464)&gt;1,"Check invoice #",IF(OR(COUNT(E464)=0,COUNT(F464)=0),"Check amounts",IF(OR(E464&lt;0,F464&lt;0,F464&gt;E464),"Check amounts",IF(OR(COUNT(C464)=0,COUNT(D464)=0),"Check dates",IF(D464&lt;C464,"Check dates",IF(ROUND(F464,2)=0,"Paid / zero balance",IF(Setup!$B$4="","Set aging date",IF(D464&gt;=Setup!$B$4,"Current",IF(DATEDIF(D464,Setup!$B$4,"D")&lt;=30,"1–30 days",IF(DATEDIF(D464,Setup!$B$4,"D")&lt;=60,"31–60 days",IF(DATEDIF(D464,Setup!$B$4,"D")&lt;=90,"61–90 days","91+ days")))))))))))))</f>
        <v/>
      </c>
      <c r="I464" s="5"/>
      <c r="J464" s="15">
        <f>IF(OR(H464="Current",H464="1–30 days",H464="31–60 days",H464="61–90 days",H464="91+ days"),F464,0)</f>
        <v>0</v>
      </c>
      <c r="K464">
        <f>IF(J464&gt;0,IF(COUNTIFS($M$5:$M464,M464,$J$5:$J464,"&gt;0")=1,1,0),0)</f>
        <v>0</v>
      </c>
      <c r="L464" t="str">
        <f>IF(A464="","","k"&amp;SUBSTITUTE(SUBSTITUTE(SUBSTITUTE(SUBSTITUTE(SUBSTITUTE(SUBSTITUTE(A464,"~","{t}"),"*","{s}"),"?","{q}"),"&lt;","{lt}"),"&gt;","{gt}"),"=","{eq}"))</f>
        <v/>
      </c>
      <c r="M464" t="str">
        <f>IF(B464="","","k"&amp;SUBSTITUTE(SUBSTITUTE(SUBSTITUTE(SUBSTITUTE(SUBSTITUTE(SUBSTITUTE(B464,"~","{t}"),"*","{s}"),"?","{q}"),"&lt;","{lt}"),"&gt;","{gt}"),"=","{eq}"))</f>
        <v/>
      </c>
    </row>
    <row r="465" spans="1:13" x14ac:dyDescent="0.25">
      <c r="A465" s="5"/>
      <c r="B465" s="5"/>
      <c r="C465" s="8"/>
      <c r="D465" s="8"/>
      <c r="E465" s="12"/>
      <c r="F465" s="12"/>
      <c r="G465" s="13" t="str">
        <f>IF(OR(H465="Current",H465="1–30 days",H465="31–60 days",H465="61–90 days",H465="91+ days"),IF(D465&gt;=Setup!$B$4,0,DATEDIF(D465,Setup!$B$4,"D")),"")</f>
        <v/>
      </c>
      <c r="H465" s="14" t="str">
        <f>IF(AND(A465="",B465="",C465="",D465="",E465="",F465=""),"",IF(OR(A465="",B465="",C465="",D465="",E465="",F465=""),"Incomplete",IF(COUNTIF($L$5:$L$1004,L465)&gt;1,"Check invoice #",IF(OR(COUNT(E465)=0,COUNT(F465)=0),"Check amounts",IF(OR(E465&lt;0,F465&lt;0,F465&gt;E465),"Check amounts",IF(OR(COUNT(C465)=0,COUNT(D465)=0),"Check dates",IF(D465&lt;C465,"Check dates",IF(ROUND(F465,2)=0,"Paid / zero balance",IF(Setup!$B$4="","Set aging date",IF(D465&gt;=Setup!$B$4,"Current",IF(DATEDIF(D465,Setup!$B$4,"D")&lt;=30,"1–30 days",IF(DATEDIF(D465,Setup!$B$4,"D")&lt;=60,"31–60 days",IF(DATEDIF(D465,Setup!$B$4,"D")&lt;=90,"61–90 days","91+ days")))))))))))))</f>
        <v/>
      </c>
      <c r="I465" s="5"/>
      <c r="J465" s="15">
        <f>IF(OR(H465="Current",H465="1–30 days",H465="31–60 days",H465="61–90 days",H465="91+ days"),F465,0)</f>
        <v>0</v>
      </c>
      <c r="K465">
        <f>IF(J465&gt;0,IF(COUNTIFS($M$5:$M465,M465,$J$5:$J465,"&gt;0")=1,1,0),0)</f>
        <v>0</v>
      </c>
      <c r="L465" t="str">
        <f>IF(A465="","","k"&amp;SUBSTITUTE(SUBSTITUTE(SUBSTITUTE(SUBSTITUTE(SUBSTITUTE(SUBSTITUTE(A465,"~","{t}"),"*","{s}"),"?","{q}"),"&lt;","{lt}"),"&gt;","{gt}"),"=","{eq}"))</f>
        <v/>
      </c>
      <c r="M465" t="str">
        <f>IF(B465="","","k"&amp;SUBSTITUTE(SUBSTITUTE(SUBSTITUTE(SUBSTITUTE(SUBSTITUTE(SUBSTITUTE(B465,"~","{t}"),"*","{s}"),"?","{q}"),"&lt;","{lt}"),"&gt;","{gt}"),"=","{eq}"))</f>
        <v/>
      </c>
    </row>
    <row r="466" spans="1:13" x14ac:dyDescent="0.25">
      <c r="A466" s="5"/>
      <c r="B466" s="5"/>
      <c r="C466" s="8"/>
      <c r="D466" s="8"/>
      <c r="E466" s="12"/>
      <c r="F466" s="12"/>
      <c r="G466" s="13" t="str">
        <f>IF(OR(H466="Current",H466="1–30 days",H466="31–60 days",H466="61–90 days",H466="91+ days"),IF(D466&gt;=Setup!$B$4,0,DATEDIF(D466,Setup!$B$4,"D")),"")</f>
        <v/>
      </c>
      <c r="H466" s="14" t="str">
        <f>IF(AND(A466="",B466="",C466="",D466="",E466="",F466=""),"",IF(OR(A466="",B466="",C466="",D466="",E466="",F466=""),"Incomplete",IF(COUNTIF($L$5:$L$1004,L466)&gt;1,"Check invoice #",IF(OR(COUNT(E466)=0,COUNT(F466)=0),"Check amounts",IF(OR(E466&lt;0,F466&lt;0,F466&gt;E466),"Check amounts",IF(OR(COUNT(C466)=0,COUNT(D466)=0),"Check dates",IF(D466&lt;C466,"Check dates",IF(ROUND(F466,2)=0,"Paid / zero balance",IF(Setup!$B$4="","Set aging date",IF(D466&gt;=Setup!$B$4,"Current",IF(DATEDIF(D466,Setup!$B$4,"D")&lt;=30,"1–30 days",IF(DATEDIF(D466,Setup!$B$4,"D")&lt;=60,"31–60 days",IF(DATEDIF(D466,Setup!$B$4,"D")&lt;=90,"61–90 days","91+ days")))))))))))))</f>
        <v/>
      </c>
      <c r="I466" s="5"/>
      <c r="J466" s="15">
        <f>IF(OR(H466="Current",H466="1–30 days",H466="31–60 days",H466="61–90 days",H466="91+ days"),F466,0)</f>
        <v>0</v>
      </c>
      <c r="K466">
        <f>IF(J466&gt;0,IF(COUNTIFS($M$5:$M466,M466,$J$5:$J466,"&gt;0")=1,1,0),0)</f>
        <v>0</v>
      </c>
      <c r="L466" t="str">
        <f>IF(A466="","","k"&amp;SUBSTITUTE(SUBSTITUTE(SUBSTITUTE(SUBSTITUTE(SUBSTITUTE(SUBSTITUTE(A466,"~","{t}"),"*","{s}"),"?","{q}"),"&lt;","{lt}"),"&gt;","{gt}"),"=","{eq}"))</f>
        <v/>
      </c>
      <c r="M466" t="str">
        <f>IF(B466="","","k"&amp;SUBSTITUTE(SUBSTITUTE(SUBSTITUTE(SUBSTITUTE(SUBSTITUTE(SUBSTITUTE(B466,"~","{t}"),"*","{s}"),"?","{q}"),"&lt;","{lt}"),"&gt;","{gt}"),"=","{eq}"))</f>
        <v/>
      </c>
    </row>
    <row r="467" spans="1:13" x14ac:dyDescent="0.25">
      <c r="A467" s="5"/>
      <c r="B467" s="5"/>
      <c r="C467" s="8"/>
      <c r="D467" s="8"/>
      <c r="E467" s="12"/>
      <c r="F467" s="12"/>
      <c r="G467" s="13" t="str">
        <f>IF(OR(H467="Current",H467="1–30 days",H467="31–60 days",H467="61–90 days",H467="91+ days"),IF(D467&gt;=Setup!$B$4,0,DATEDIF(D467,Setup!$B$4,"D")),"")</f>
        <v/>
      </c>
      <c r="H467" s="14" t="str">
        <f>IF(AND(A467="",B467="",C467="",D467="",E467="",F467=""),"",IF(OR(A467="",B467="",C467="",D467="",E467="",F467=""),"Incomplete",IF(COUNTIF($L$5:$L$1004,L467)&gt;1,"Check invoice #",IF(OR(COUNT(E467)=0,COUNT(F467)=0),"Check amounts",IF(OR(E467&lt;0,F467&lt;0,F467&gt;E467),"Check amounts",IF(OR(COUNT(C467)=0,COUNT(D467)=0),"Check dates",IF(D467&lt;C467,"Check dates",IF(ROUND(F467,2)=0,"Paid / zero balance",IF(Setup!$B$4="","Set aging date",IF(D467&gt;=Setup!$B$4,"Current",IF(DATEDIF(D467,Setup!$B$4,"D")&lt;=30,"1–30 days",IF(DATEDIF(D467,Setup!$B$4,"D")&lt;=60,"31–60 days",IF(DATEDIF(D467,Setup!$B$4,"D")&lt;=90,"61–90 days","91+ days")))))))))))))</f>
        <v/>
      </c>
      <c r="I467" s="5"/>
      <c r="J467" s="15">
        <f>IF(OR(H467="Current",H467="1–30 days",H467="31–60 days",H467="61–90 days",H467="91+ days"),F467,0)</f>
        <v>0</v>
      </c>
      <c r="K467">
        <f>IF(J467&gt;0,IF(COUNTIFS($M$5:$M467,M467,$J$5:$J467,"&gt;0")=1,1,0),0)</f>
        <v>0</v>
      </c>
      <c r="L467" t="str">
        <f>IF(A467="","","k"&amp;SUBSTITUTE(SUBSTITUTE(SUBSTITUTE(SUBSTITUTE(SUBSTITUTE(SUBSTITUTE(A467,"~","{t}"),"*","{s}"),"?","{q}"),"&lt;","{lt}"),"&gt;","{gt}"),"=","{eq}"))</f>
        <v/>
      </c>
      <c r="M467" t="str">
        <f>IF(B467="","","k"&amp;SUBSTITUTE(SUBSTITUTE(SUBSTITUTE(SUBSTITUTE(SUBSTITUTE(SUBSTITUTE(B467,"~","{t}"),"*","{s}"),"?","{q}"),"&lt;","{lt}"),"&gt;","{gt}"),"=","{eq}"))</f>
        <v/>
      </c>
    </row>
    <row r="468" spans="1:13" x14ac:dyDescent="0.25">
      <c r="A468" s="5"/>
      <c r="B468" s="5"/>
      <c r="C468" s="8"/>
      <c r="D468" s="8"/>
      <c r="E468" s="12"/>
      <c r="F468" s="12"/>
      <c r="G468" s="13" t="str">
        <f>IF(OR(H468="Current",H468="1–30 days",H468="31–60 days",H468="61–90 days",H468="91+ days"),IF(D468&gt;=Setup!$B$4,0,DATEDIF(D468,Setup!$B$4,"D")),"")</f>
        <v/>
      </c>
      <c r="H468" s="14" t="str">
        <f>IF(AND(A468="",B468="",C468="",D468="",E468="",F468=""),"",IF(OR(A468="",B468="",C468="",D468="",E468="",F468=""),"Incomplete",IF(COUNTIF($L$5:$L$1004,L468)&gt;1,"Check invoice #",IF(OR(COUNT(E468)=0,COUNT(F468)=0),"Check amounts",IF(OR(E468&lt;0,F468&lt;0,F468&gt;E468),"Check amounts",IF(OR(COUNT(C468)=0,COUNT(D468)=0),"Check dates",IF(D468&lt;C468,"Check dates",IF(ROUND(F468,2)=0,"Paid / zero balance",IF(Setup!$B$4="","Set aging date",IF(D468&gt;=Setup!$B$4,"Current",IF(DATEDIF(D468,Setup!$B$4,"D")&lt;=30,"1–30 days",IF(DATEDIF(D468,Setup!$B$4,"D")&lt;=60,"31–60 days",IF(DATEDIF(D468,Setup!$B$4,"D")&lt;=90,"61–90 days","91+ days")))))))))))))</f>
        <v/>
      </c>
      <c r="I468" s="5"/>
      <c r="J468" s="15">
        <f>IF(OR(H468="Current",H468="1–30 days",H468="31–60 days",H468="61–90 days",H468="91+ days"),F468,0)</f>
        <v>0</v>
      </c>
      <c r="K468">
        <f>IF(J468&gt;0,IF(COUNTIFS($M$5:$M468,M468,$J$5:$J468,"&gt;0")=1,1,0),0)</f>
        <v>0</v>
      </c>
      <c r="L468" t="str">
        <f>IF(A468="","","k"&amp;SUBSTITUTE(SUBSTITUTE(SUBSTITUTE(SUBSTITUTE(SUBSTITUTE(SUBSTITUTE(A468,"~","{t}"),"*","{s}"),"?","{q}"),"&lt;","{lt}"),"&gt;","{gt}"),"=","{eq}"))</f>
        <v/>
      </c>
      <c r="M468" t="str">
        <f>IF(B468="","","k"&amp;SUBSTITUTE(SUBSTITUTE(SUBSTITUTE(SUBSTITUTE(SUBSTITUTE(SUBSTITUTE(B468,"~","{t}"),"*","{s}"),"?","{q}"),"&lt;","{lt}"),"&gt;","{gt}"),"=","{eq}"))</f>
        <v/>
      </c>
    </row>
    <row r="469" spans="1:13" x14ac:dyDescent="0.25">
      <c r="A469" s="5"/>
      <c r="B469" s="5"/>
      <c r="C469" s="8"/>
      <c r="D469" s="8"/>
      <c r="E469" s="12"/>
      <c r="F469" s="12"/>
      <c r="G469" s="13" t="str">
        <f>IF(OR(H469="Current",H469="1–30 days",H469="31–60 days",H469="61–90 days",H469="91+ days"),IF(D469&gt;=Setup!$B$4,0,DATEDIF(D469,Setup!$B$4,"D")),"")</f>
        <v/>
      </c>
      <c r="H469" s="14" t="str">
        <f>IF(AND(A469="",B469="",C469="",D469="",E469="",F469=""),"",IF(OR(A469="",B469="",C469="",D469="",E469="",F469=""),"Incomplete",IF(COUNTIF($L$5:$L$1004,L469)&gt;1,"Check invoice #",IF(OR(COUNT(E469)=0,COUNT(F469)=0),"Check amounts",IF(OR(E469&lt;0,F469&lt;0,F469&gt;E469),"Check amounts",IF(OR(COUNT(C469)=0,COUNT(D469)=0),"Check dates",IF(D469&lt;C469,"Check dates",IF(ROUND(F469,2)=0,"Paid / zero balance",IF(Setup!$B$4="","Set aging date",IF(D469&gt;=Setup!$B$4,"Current",IF(DATEDIF(D469,Setup!$B$4,"D")&lt;=30,"1–30 days",IF(DATEDIF(D469,Setup!$B$4,"D")&lt;=60,"31–60 days",IF(DATEDIF(D469,Setup!$B$4,"D")&lt;=90,"61–90 days","91+ days")))))))))))))</f>
        <v/>
      </c>
      <c r="I469" s="5"/>
      <c r="J469" s="15">
        <f>IF(OR(H469="Current",H469="1–30 days",H469="31–60 days",H469="61–90 days",H469="91+ days"),F469,0)</f>
        <v>0</v>
      </c>
      <c r="K469">
        <f>IF(J469&gt;0,IF(COUNTIFS($M$5:$M469,M469,$J$5:$J469,"&gt;0")=1,1,0),0)</f>
        <v>0</v>
      </c>
      <c r="L469" t="str">
        <f>IF(A469="","","k"&amp;SUBSTITUTE(SUBSTITUTE(SUBSTITUTE(SUBSTITUTE(SUBSTITUTE(SUBSTITUTE(A469,"~","{t}"),"*","{s}"),"?","{q}"),"&lt;","{lt}"),"&gt;","{gt}"),"=","{eq}"))</f>
        <v/>
      </c>
      <c r="M469" t="str">
        <f>IF(B469="","","k"&amp;SUBSTITUTE(SUBSTITUTE(SUBSTITUTE(SUBSTITUTE(SUBSTITUTE(SUBSTITUTE(B469,"~","{t}"),"*","{s}"),"?","{q}"),"&lt;","{lt}"),"&gt;","{gt}"),"=","{eq}"))</f>
        <v/>
      </c>
    </row>
    <row r="470" spans="1:13" x14ac:dyDescent="0.25">
      <c r="A470" s="5"/>
      <c r="B470" s="5"/>
      <c r="C470" s="8"/>
      <c r="D470" s="8"/>
      <c r="E470" s="12"/>
      <c r="F470" s="12"/>
      <c r="G470" s="13" t="str">
        <f>IF(OR(H470="Current",H470="1–30 days",H470="31–60 days",H470="61–90 days",H470="91+ days"),IF(D470&gt;=Setup!$B$4,0,DATEDIF(D470,Setup!$B$4,"D")),"")</f>
        <v/>
      </c>
      <c r="H470" s="14" t="str">
        <f>IF(AND(A470="",B470="",C470="",D470="",E470="",F470=""),"",IF(OR(A470="",B470="",C470="",D470="",E470="",F470=""),"Incomplete",IF(COUNTIF($L$5:$L$1004,L470)&gt;1,"Check invoice #",IF(OR(COUNT(E470)=0,COUNT(F470)=0),"Check amounts",IF(OR(E470&lt;0,F470&lt;0,F470&gt;E470),"Check amounts",IF(OR(COUNT(C470)=0,COUNT(D470)=0),"Check dates",IF(D470&lt;C470,"Check dates",IF(ROUND(F470,2)=0,"Paid / zero balance",IF(Setup!$B$4="","Set aging date",IF(D470&gt;=Setup!$B$4,"Current",IF(DATEDIF(D470,Setup!$B$4,"D")&lt;=30,"1–30 days",IF(DATEDIF(D470,Setup!$B$4,"D")&lt;=60,"31–60 days",IF(DATEDIF(D470,Setup!$B$4,"D")&lt;=90,"61–90 days","91+ days")))))))))))))</f>
        <v/>
      </c>
      <c r="I470" s="5"/>
      <c r="J470" s="15">
        <f>IF(OR(H470="Current",H470="1–30 days",H470="31–60 days",H470="61–90 days",H470="91+ days"),F470,0)</f>
        <v>0</v>
      </c>
      <c r="K470">
        <f>IF(J470&gt;0,IF(COUNTIFS($M$5:$M470,M470,$J$5:$J470,"&gt;0")=1,1,0),0)</f>
        <v>0</v>
      </c>
      <c r="L470" t="str">
        <f>IF(A470="","","k"&amp;SUBSTITUTE(SUBSTITUTE(SUBSTITUTE(SUBSTITUTE(SUBSTITUTE(SUBSTITUTE(A470,"~","{t}"),"*","{s}"),"?","{q}"),"&lt;","{lt}"),"&gt;","{gt}"),"=","{eq}"))</f>
        <v/>
      </c>
      <c r="M470" t="str">
        <f>IF(B470="","","k"&amp;SUBSTITUTE(SUBSTITUTE(SUBSTITUTE(SUBSTITUTE(SUBSTITUTE(SUBSTITUTE(B470,"~","{t}"),"*","{s}"),"?","{q}"),"&lt;","{lt}"),"&gt;","{gt}"),"=","{eq}"))</f>
        <v/>
      </c>
    </row>
    <row r="471" spans="1:13" x14ac:dyDescent="0.25">
      <c r="A471" s="5"/>
      <c r="B471" s="5"/>
      <c r="C471" s="8"/>
      <c r="D471" s="8"/>
      <c r="E471" s="12"/>
      <c r="F471" s="12"/>
      <c r="G471" s="13" t="str">
        <f>IF(OR(H471="Current",H471="1–30 days",H471="31–60 days",H471="61–90 days",H471="91+ days"),IF(D471&gt;=Setup!$B$4,0,DATEDIF(D471,Setup!$B$4,"D")),"")</f>
        <v/>
      </c>
      <c r="H471" s="14" t="str">
        <f>IF(AND(A471="",B471="",C471="",D471="",E471="",F471=""),"",IF(OR(A471="",B471="",C471="",D471="",E471="",F471=""),"Incomplete",IF(COUNTIF($L$5:$L$1004,L471)&gt;1,"Check invoice #",IF(OR(COUNT(E471)=0,COUNT(F471)=0),"Check amounts",IF(OR(E471&lt;0,F471&lt;0,F471&gt;E471),"Check amounts",IF(OR(COUNT(C471)=0,COUNT(D471)=0),"Check dates",IF(D471&lt;C471,"Check dates",IF(ROUND(F471,2)=0,"Paid / zero balance",IF(Setup!$B$4="","Set aging date",IF(D471&gt;=Setup!$B$4,"Current",IF(DATEDIF(D471,Setup!$B$4,"D")&lt;=30,"1–30 days",IF(DATEDIF(D471,Setup!$B$4,"D")&lt;=60,"31–60 days",IF(DATEDIF(D471,Setup!$B$4,"D")&lt;=90,"61–90 days","91+ days")))))))))))))</f>
        <v/>
      </c>
      <c r="I471" s="5"/>
      <c r="J471" s="15">
        <f>IF(OR(H471="Current",H471="1–30 days",H471="31–60 days",H471="61–90 days",H471="91+ days"),F471,0)</f>
        <v>0</v>
      </c>
      <c r="K471">
        <f>IF(J471&gt;0,IF(COUNTIFS($M$5:$M471,M471,$J$5:$J471,"&gt;0")=1,1,0),0)</f>
        <v>0</v>
      </c>
      <c r="L471" t="str">
        <f>IF(A471="","","k"&amp;SUBSTITUTE(SUBSTITUTE(SUBSTITUTE(SUBSTITUTE(SUBSTITUTE(SUBSTITUTE(A471,"~","{t}"),"*","{s}"),"?","{q}"),"&lt;","{lt}"),"&gt;","{gt}"),"=","{eq}"))</f>
        <v/>
      </c>
      <c r="M471" t="str">
        <f>IF(B471="","","k"&amp;SUBSTITUTE(SUBSTITUTE(SUBSTITUTE(SUBSTITUTE(SUBSTITUTE(SUBSTITUTE(B471,"~","{t}"),"*","{s}"),"?","{q}"),"&lt;","{lt}"),"&gt;","{gt}"),"=","{eq}"))</f>
        <v/>
      </c>
    </row>
    <row r="472" spans="1:13" x14ac:dyDescent="0.25">
      <c r="A472" s="5"/>
      <c r="B472" s="5"/>
      <c r="C472" s="8"/>
      <c r="D472" s="8"/>
      <c r="E472" s="12"/>
      <c r="F472" s="12"/>
      <c r="G472" s="13" t="str">
        <f>IF(OR(H472="Current",H472="1–30 days",H472="31–60 days",H472="61–90 days",H472="91+ days"),IF(D472&gt;=Setup!$B$4,0,DATEDIF(D472,Setup!$B$4,"D")),"")</f>
        <v/>
      </c>
      <c r="H472" s="14" t="str">
        <f>IF(AND(A472="",B472="",C472="",D472="",E472="",F472=""),"",IF(OR(A472="",B472="",C472="",D472="",E472="",F472=""),"Incomplete",IF(COUNTIF($L$5:$L$1004,L472)&gt;1,"Check invoice #",IF(OR(COUNT(E472)=0,COUNT(F472)=0),"Check amounts",IF(OR(E472&lt;0,F472&lt;0,F472&gt;E472),"Check amounts",IF(OR(COUNT(C472)=0,COUNT(D472)=0),"Check dates",IF(D472&lt;C472,"Check dates",IF(ROUND(F472,2)=0,"Paid / zero balance",IF(Setup!$B$4="","Set aging date",IF(D472&gt;=Setup!$B$4,"Current",IF(DATEDIF(D472,Setup!$B$4,"D")&lt;=30,"1–30 days",IF(DATEDIF(D472,Setup!$B$4,"D")&lt;=60,"31–60 days",IF(DATEDIF(D472,Setup!$B$4,"D")&lt;=90,"61–90 days","91+ days")))))))))))))</f>
        <v/>
      </c>
      <c r="I472" s="5"/>
      <c r="J472" s="15">
        <f>IF(OR(H472="Current",H472="1–30 days",H472="31–60 days",H472="61–90 days",H472="91+ days"),F472,0)</f>
        <v>0</v>
      </c>
      <c r="K472">
        <f>IF(J472&gt;0,IF(COUNTIFS($M$5:$M472,M472,$J$5:$J472,"&gt;0")=1,1,0),0)</f>
        <v>0</v>
      </c>
      <c r="L472" t="str">
        <f>IF(A472="","","k"&amp;SUBSTITUTE(SUBSTITUTE(SUBSTITUTE(SUBSTITUTE(SUBSTITUTE(SUBSTITUTE(A472,"~","{t}"),"*","{s}"),"?","{q}"),"&lt;","{lt}"),"&gt;","{gt}"),"=","{eq}"))</f>
        <v/>
      </c>
      <c r="M472" t="str">
        <f>IF(B472="","","k"&amp;SUBSTITUTE(SUBSTITUTE(SUBSTITUTE(SUBSTITUTE(SUBSTITUTE(SUBSTITUTE(B472,"~","{t}"),"*","{s}"),"?","{q}"),"&lt;","{lt}"),"&gt;","{gt}"),"=","{eq}"))</f>
        <v/>
      </c>
    </row>
    <row r="473" spans="1:13" x14ac:dyDescent="0.25">
      <c r="A473" s="5"/>
      <c r="B473" s="5"/>
      <c r="C473" s="8"/>
      <c r="D473" s="8"/>
      <c r="E473" s="12"/>
      <c r="F473" s="12"/>
      <c r="G473" s="13" t="str">
        <f>IF(OR(H473="Current",H473="1–30 days",H473="31–60 days",H473="61–90 days",H473="91+ days"),IF(D473&gt;=Setup!$B$4,0,DATEDIF(D473,Setup!$B$4,"D")),"")</f>
        <v/>
      </c>
      <c r="H473" s="14" t="str">
        <f>IF(AND(A473="",B473="",C473="",D473="",E473="",F473=""),"",IF(OR(A473="",B473="",C473="",D473="",E473="",F473=""),"Incomplete",IF(COUNTIF($L$5:$L$1004,L473)&gt;1,"Check invoice #",IF(OR(COUNT(E473)=0,COUNT(F473)=0),"Check amounts",IF(OR(E473&lt;0,F473&lt;0,F473&gt;E473),"Check amounts",IF(OR(COUNT(C473)=0,COUNT(D473)=0),"Check dates",IF(D473&lt;C473,"Check dates",IF(ROUND(F473,2)=0,"Paid / zero balance",IF(Setup!$B$4="","Set aging date",IF(D473&gt;=Setup!$B$4,"Current",IF(DATEDIF(D473,Setup!$B$4,"D")&lt;=30,"1–30 days",IF(DATEDIF(D473,Setup!$B$4,"D")&lt;=60,"31–60 days",IF(DATEDIF(D473,Setup!$B$4,"D")&lt;=90,"61–90 days","91+ days")))))))))))))</f>
        <v/>
      </c>
      <c r="I473" s="5"/>
      <c r="J473" s="15">
        <f>IF(OR(H473="Current",H473="1–30 days",H473="31–60 days",H473="61–90 days",H473="91+ days"),F473,0)</f>
        <v>0</v>
      </c>
      <c r="K473">
        <f>IF(J473&gt;0,IF(COUNTIFS($M$5:$M473,M473,$J$5:$J473,"&gt;0")=1,1,0),0)</f>
        <v>0</v>
      </c>
      <c r="L473" t="str">
        <f>IF(A473="","","k"&amp;SUBSTITUTE(SUBSTITUTE(SUBSTITUTE(SUBSTITUTE(SUBSTITUTE(SUBSTITUTE(A473,"~","{t}"),"*","{s}"),"?","{q}"),"&lt;","{lt}"),"&gt;","{gt}"),"=","{eq}"))</f>
        <v/>
      </c>
      <c r="M473" t="str">
        <f>IF(B473="","","k"&amp;SUBSTITUTE(SUBSTITUTE(SUBSTITUTE(SUBSTITUTE(SUBSTITUTE(SUBSTITUTE(B473,"~","{t}"),"*","{s}"),"?","{q}"),"&lt;","{lt}"),"&gt;","{gt}"),"=","{eq}"))</f>
        <v/>
      </c>
    </row>
    <row r="474" spans="1:13" x14ac:dyDescent="0.25">
      <c r="A474" s="5"/>
      <c r="B474" s="5"/>
      <c r="C474" s="8"/>
      <c r="D474" s="8"/>
      <c r="E474" s="12"/>
      <c r="F474" s="12"/>
      <c r="G474" s="13" t="str">
        <f>IF(OR(H474="Current",H474="1–30 days",H474="31–60 days",H474="61–90 days",H474="91+ days"),IF(D474&gt;=Setup!$B$4,0,DATEDIF(D474,Setup!$B$4,"D")),"")</f>
        <v/>
      </c>
      <c r="H474" s="14" t="str">
        <f>IF(AND(A474="",B474="",C474="",D474="",E474="",F474=""),"",IF(OR(A474="",B474="",C474="",D474="",E474="",F474=""),"Incomplete",IF(COUNTIF($L$5:$L$1004,L474)&gt;1,"Check invoice #",IF(OR(COUNT(E474)=0,COUNT(F474)=0),"Check amounts",IF(OR(E474&lt;0,F474&lt;0,F474&gt;E474),"Check amounts",IF(OR(COUNT(C474)=0,COUNT(D474)=0),"Check dates",IF(D474&lt;C474,"Check dates",IF(ROUND(F474,2)=0,"Paid / zero balance",IF(Setup!$B$4="","Set aging date",IF(D474&gt;=Setup!$B$4,"Current",IF(DATEDIF(D474,Setup!$B$4,"D")&lt;=30,"1–30 days",IF(DATEDIF(D474,Setup!$B$4,"D")&lt;=60,"31–60 days",IF(DATEDIF(D474,Setup!$B$4,"D")&lt;=90,"61–90 days","91+ days")))))))))))))</f>
        <v/>
      </c>
      <c r="I474" s="5"/>
      <c r="J474" s="15">
        <f>IF(OR(H474="Current",H474="1–30 days",H474="31–60 days",H474="61–90 days",H474="91+ days"),F474,0)</f>
        <v>0</v>
      </c>
      <c r="K474">
        <f>IF(J474&gt;0,IF(COUNTIFS($M$5:$M474,M474,$J$5:$J474,"&gt;0")=1,1,0),0)</f>
        <v>0</v>
      </c>
      <c r="L474" t="str">
        <f>IF(A474="","","k"&amp;SUBSTITUTE(SUBSTITUTE(SUBSTITUTE(SUBSTITUTE(SUBSTITUTE(SUBSTITUTE(A474,"~","{t}"),"*","{s}"),"?","{q}"),"&lt;","{lt}"),"&gt;","{gt}"),"=","{eq}"))</f>
        <v/>
      </c>
      <c r="M474" t="str">
        <f>IF(B474="","","k"&amp;SUBSTITUTE(SUBSTITUTE(SUBSTITUTE(SUBSTITUTE(SUBSTITUTE(SUBSTITUTE(B474,"~","{t}"),"*","{s}"),"?","{q}"),"&lt;","{lt}"),"&gt;","{gt}"),"=","{eq}"))</f>
        <v/>
      </c>
    </row>
    <row r="475" spans="1:13" x14ac:dyDescent="0.25">
      <c r="A475" s="5"/>
      <c r="B475" s="5"/>
      <c r="C475" s="8"/>
      <c r="D475" s="8"/>
      <c r="E475" s="12"/>
      <c r="F475" s="12"/>
      <c r="G475" s="13" t="str">
        <f>IF(OR(H475="Current",H475="1–30 days",H475="31–60 days",H475="61–90 days",H475="91+ days"),IF(D475&gt;=Setup!$B$4,0,DATEDIF(D475,Setup!$B$4,"D")),"")</f>
        <v/>
      </c>
      <c r="H475" s="14" t="str">
        <f>IF(AND(A475="",B475="",C475="",D475="",E475="",F475=""),"",IF(OR(A475="",B475="",C475="",D475="",E475="",F475=""),"Incomplete",IF(COUNTIF($L$5:$L$1004,L475)&gt;1,"Check invoice #",IF(OR(COUNT(E475)=0,COUNT(F475)=0),"Check amounts",IF(OR(E475&lt;0,F475&lt;0,F475&gt;E475),"Check amounts",IF(OR(COUNT(C475)=0,COUNT(D475)=0),"Check dates",IF(D475&lt;C475,"Check dates",IF(ROUND(F475,2)=0,"Paid / zero balance",IF(Setup!$B$4="","Set aging date",IF(D475&gt;=Setup!$B$4,"Current",IF(DATEDIF(D475,Setup!$B$4,"D")&lt;=30,"1–30 days",IF(DATEDIF(D475,Setup!$B$4,"D")&lt;=60,"31–60 days",IF(DATEDIF(D475,Setup!$B$4,"D")&lt;=90,"61–90 days","91+ days")))))))))))))</f>
        <v/>
      </c>
      <c r="I475" s="5"/>
      <c r="J475" s="15">
        <f>IF(OR(H475="Current",H475="1–30 days",H475="31–60 days",H475="61–90 days",H475="91+ days"),F475,0)</f>
        <v>0</v>
      </c>
      <c r="K475">
        <f>IF(J475&gt;0,IF(COUNTIFS($M$5:$M475,M475,$J$5:$J475,"&gt;0")=1,1,0),0)</f>
        <v>0</v>
      </c>
      <c r="L475" t="str">
        <f>IF(A475="","","k"&amp;SUBSTITUTE(SUBSTITUTE(SUBSTITUTE(SUBSTITUTE(SUBSTITUTE(SUBSTITUTE(A475,"~","{t}"),"*","{s}"),"?","{q}"),"&lt;","{lt}"),"&gt;","{gt}"),"=","{eq}"))</f>
        <v/>
      </c>
      <c r="M475" t="str">
        <f>IF(B475="","","k"&amp;SUBSTITUTE(SUBSTITUTE(SUBSTITUTE(SUBSTITUTE(SUBSTITUTE(SUBSTITUTE(B475,"~","{t}"),"*","{s}"),"?","{q}"),"&lt;","{lt}"),"&gt;","{gt}"),"=","{eq}"))</f>
        <v/>
      </c>
    </row>
    <row r="476" spans="1:13" x14ac:dyDescent="0.25">
      <c r="A476" s="5"/>
      <c r="B476" s="5"/>
      <c r="C476" s="8"/>
      <c r="D476" s="8"/>
      <c r="E476" s="12"/>
      <c r="F476" s="12"/>
      <c r="G476" s="13" t="str">
        <f>IF(OR(H476="Current",H476="1–30 days",H476="31–60 days",H476="61–90 days",H476="91+ days"),IF(D476&gt;=Setup!$B$4,0,DATEDIF(D476,Setup!$B$4,"D")),"")</f>
        <v/>
      </c>
      <c r="H476" s="14" t="str">
        <f>IF(AND(A476="",B476="",C476="",D476="",E476="",F476=""),"",IF(OR(A476="",B476="",C476="",D476="",E476="",F476=""),"Incomplete",IF(COUNTIF($L$5:$L$1004,L476)&gt;1,"Check invoice #",IF(OR(COUNT(E476)=0,COUNT(F476)=0),"Check amounts",IF(OR(E476&lt;0,F476&lt;0,F476&gt;E476),"Check amounts",IF(OR(COUNT(C476)=0,COUNT(D476)=0),"Check dates",IF(D476&lt;C476,"Check dates",IF(ROUND(F476,2)=0,"Paid / zero balance",IF(Setup!$B$4="","Set aging date",IF(D476&gt;=Setup!$B$4,"Current",IF(DATEDIF(D476,Setup!$B$4,"D")&lt;=30,"1–30 days",IF(DATEDIF(D476,Setup!$B$4,"D")&lt;=60,"31–60 days",IF(DATEDIF(D476,Setup!$B$4,"D")&lt;=90,"61–90 days","91+ days")))))))))))))</f>
        <v/>
      </c>
      <c r="I476" s="5"/>
      <c r="J476" s="15">
        <f>IF(OR(H476="Current",H476="1–30 days",H476="31–60 days",H476="61–90 days",H476="91+ days"),F476,0)</f>
        <v>0</v>
      </c>
      <c r="K476">
        <f>IF(J476&gt;0,IF(COUNTIFS($M$5:$M476,M476,$J$5:$J476,"&gt;0")=1,1,0),0)</f>
        <v>0</v>
      </c>
      <c r="L476" t="str">
        <f>IF(A476="","","k"&amp;SUBSTITUTE(SUBSTITUTE(SUBSTITUTE(SUBSTITUTE(SUBSTITUTE(SUBSTITUTE(A476,"~","{t}"),"*","{s}"),"?","{q}"),"&lt;","{lt}"),"&gt;","{gt}"),"=","{eq}"))</f>
        <v/>
      </c>
      <c r="M476" t="str">
        <f>IF(B476="","","k"&amp;SUBSTITUTE(SUBSTITUTE(SUBSTITUTE(SUBSTITUTE(SUBSTITUTE(SUBSTITUTE(B476,"~","{t}"),"*","{s}"),"?","{q}"),"&lt;","{lt}"),"&gt;","{gt}"),"=","{eq}"))</f>
        <v/>
      </c>
    </row>
    <row r="477" spans="1:13" x14ac:dyDescent="0.25">
      <c r="A477" s="5"/>
      <c r="B477" s="5"/>
      <c r="C477" s="8"/>
      <c r="D477" s="8"/>
      <c r="E477" s="12"/>
      <c r="F477" s="12"/>
      <c r="G477" s="13" t="str">
        <f>IF(OR(H477="Current",H477="1–30 days",H477="31–60 days",H477="61–90 days",H477="91+ days"),IF(D477&gt;=Setup!$B$4,0,DATEDIF(D477,Setup!$B$4,"D")),"")</f>
        <v/>
      </c>
      <c r="H477" s="14" t="str">
        <f>IF(AND(A477="",B477="",C477="",D477="",E477="",F477=""),"",IF(OR(A477="",B477="",C477="",D477="",E477="",F477=""),"Incomplete",IF(COUNTIF($L$5:$L$1004,L477)&gt;1,"Check invoice #",IF(OR(COUNT(E477)=0,COUNT(F477)=0),"Check amounts",IF(OR(E477&lt;0,F477&lt;0,F477&gt;E477),"Check amounts",IF(OR(COUNT(C477)=0,COUNT(D477)=0),"Check dates",IF(D477&lt;C477,"Check dates",IF(ROUND(F477,2)=0,"Paid / zero balance",IF(Setup!$B$4="","Set aging date",IF(D477&gt;=Setup!$B$4,"Current",IF(DATEDIF(D477,Setup!$B$4,"D")&lt;=30,"1–30 days",IF(DATEDIF(D477,Setup!$B$4,"D")&lt;=60,"31–60 days",IF(DATEDIF(D477,Setup!$B$4,"D")&lt;=90,"61–90 days","91+ days")))))))))))))</f>
        <v/>
      </c>
      <c r="I477" s="5"/>
      <c r="J477" s="15">
        <f>IF(OR(H477="Current",H477="1–30 days",H477="31–60 days",H477="61–90 days",H477="91+ days"),F477,0)</f>
        <v>0</v>
      </c>
      <c r="K477">
        <f>IF(J477&gt;0,IF(COUNTIFS($M$5:$M477,M477,$J$5:$J477,"&gt;0")=1,1,0),0)</f>
        <v>0</v>
      </c>
      <c r="L477" t="str">
        <f>IF(A477="","","k"&amp;SUBSTITUTE(SUBSTITUTE(SUBSTITUTE(SUBSTITUTE(SUBSTITUTE(SUBSTITUTE(A477,"~","{t}"),"*","{s}"),"?","{q}"),"&lt;","{lt}"),"&gt;","{gt}"),"=","{eq}"))</f>
        <v/>
      </c>
      <c r="M477" t="str">
        <f>IF(B477="","","k"&amp;SUBSTITUTE(SUBSTITUTE(SUBSTITUTE(SUBSTITUTE(SUBSTITUTE(SUBSTITUTE(B477,"~","{t}"),"*","{s}"),"?","{q}"),"&lt;","{lt}"),"&gt;","{gt}"),"=","{eq}"))</f>
        <v/>
      </c>
    </row>
    <row r="478" spans="1:13" x14ac:dyDescent="0.25">
      <c r="A478" s="5"/>
      <c r="B478" s="5"/>
      <c r="C478" s="8"/>
      <c r="D478" s="8"/>
      <c r="E478" s="12"/>
      <c r="F478" s="12"/>
      <c r="G478" s="13" t="str">
        <f>IF(OR(H478="Current",H478="1–30 days",H478="31–60 days",H478="61–90 days",H478="91+ days"),IF(D478&gt;=Setup!$B$4,0,DATEDIF(D478,Setup!$B$4,"D")),"")</f>
        <v/>
      </c>
      <c r="H478" s="14" t="str">
        <f>IF(AND(A478="",B478="",C478="",D478="",E478="",F478=""),"",IF(OR(A478="",B478="",C478="",D478="",E478="",F478=""),"Incomplete",IF(COUNTIF($L$5:$L$1004,L478)&gt;1,"Check invoice #",IF(OR(COUNT(E478)=0,COUNT(F478)=0),"Check amounts",IF(OR(E478&lt;0,F478&lt;0,F478&gt;E478),"Check amounts",IF(OR(COUNT(C478)=0,COUNT(D478)=0),"Check dates",IF(D478&lt;C478,"Check dates",IF(ROUND(F478,2)=0,"Paid / zero balance",IF(Setup!$B$4="","Set aging date",IF(D478&gt;=Setup!$B$4,"Current",IF(DATEDIF(D478,Setup!$B$4,"D")&lt;=30,"1–30 days",IF(DATEDIF(D478,Setup!$B$4,"D")&lt;=60,"31–60 days",IF(DATEDIF(D478,Setup!$B$4,"D")&lt;=90,"61–90 days","91+ days")))))))))))))</f>
        <v/>
      </c>
      <c r="I478" s="5"/>
      <c r="J478" s="15">
        <f>IF(OR(H478="Current",H478="1–30 days",H478="31–60 days",H478="61–90 days",H478="91+ days"),F478,0)</f>
        <v>0</v>
      </c>
      <c r="K478">
        <f>IF(J478&gt;0,IF(COUNTIFS($M$5:$M478,M478,$J$5:$J478,"&gt;0")=1,1,0),0)</f>
        <v>0</v>
      </c>
      <c r="L478" t="str">
        <f>IF(A478="","","k"&amp;SUBSTITUTE(SUBSTITUTE(SUBSTITUTE(SUBSTITUTE(SUBSTITUTE(SUBSTITUTE(A478,"~","{t}"),"*","{s}"),"?","{q}"),"&lt;","{lt}"),"&gt;","{gt}"),"=","{eq}"))</f>
        <v/>
      </c>
      <c r="M478" t="str">
        <f>IF(B478="","","k"&amp;SUBSTITUTE(SUBSTITUTE(SUBSTITUTE(SUBSTITUTE(SUBSTITUTE(SUBSTITUTE(B478,"~","{t}"),"*","{s}"),"?","{q}"),"&lt;","{lt}"),"&gt;","{gt}"),"=","{eq}"))</f>
        <v/>
      </c>
    </row>
    <row r="479" spans="1:13" x14ac:dyDescent="0.25">
      <c r="A479" s="5"/>
      <c r="B479" s="5"/>
      <c r="C479" s="8"/>
      <c r="D479" s="8"/>
      <c r="E479" s="12"/>
      <c r="F479" s="12"/>
      <c r="G479" s="13" t="str">
        <f>IF(OR(H479="Current",H479="1–30 days",H479="31–60 days",H479="61–90 days",H479="91+ days"),IF(D479&gt;=Setup!$B$4,0,DATEDIF(D479,Setup!$B$4,"D")),"")</f>
        <v/>
      </c>
      <c r="H479" s="14" t="str">
        <f>IF(AND(A479="",B479="",C479="",D479="",E479="",F479=""),"",IF(OR(A479="",B479="",C479="",D479="",E479="",F479=""),"Incomplete",IF(COUNTIF($L$5:$L$1004,L479)&gt;1,"Check invoice #",IF(OR(COUNT(E479)=0,COUNT(F479)=0),"Check amounts",IF(OR(E479&lt;0,F479&lt;0,F479&gt;E479),"Check amounts",IF(OR(COUNT(C479)=0,COUNT(D479)=0),"Check dates",IF(D479&lt;C479,"Check dates",IF(ROUND(F479,2)=0,"Paid / zero balance",IF(Setup!$B$4="","Set aging date",IF(D479&gt;=Setup!$B$4,"Current",IF(DATEDIF(D479,Setup!$B$4,"D")&lt;=30,"1–30 days",IF(DATEDIF(D479,Setup!$B$4,"D")&lt;=60,"31–60 days",IF(DATEDIF(D479,Setup!$B$4,"D")&lt;=90,"61–90 days","91+ days")))))))))))))</f>
        <v/>
      </c>
      <c r="I479" s="5"/>
      <c r="J479" s="15">
        <f>IF(OR(H479="Current",H479="1–30 days",H479="31–60 days",H479="61–90 days",H479="91+ days"),F479,0)</f>
        <v>0</v>
      </c>
      <c r="K479">
        <f>IF(J479&gt;0,IF(COUNTIFS($M$5:$M479,M479,$J$5:$J479,"&gt;0")=1,1,0),0)</f>
        <v>0</v>
      </c>
      <c r="L479" t="str">
        <f>IF(A479="","","k"&amp;SUBSTITUTE(SUBSTITUTE(SUBSTITUTE(SUBSTITUTE(SUBSTITUTE(SUBSTITUTE(A479,"~","{t}"),"*","{s}"),"?","{q}"),"&lt;","{lt}"),"&gt;","{gt}"),"=","{eq}"))</f>
        <v/>
      </c>
      <c r="M479" t="str">
        <f>IF(B479="","","k"&amp;SUBSTITUTE(SUBSTITUTE(SUBSTITUTE(SUBSTITUTE(SUBSTITUTE(SUBSTITUTE(B479,"~","{t}"),"*","{s}"),"?","{q}"),"&lt;","{lt}"),"&gt;","{gt}"),"=","{eq}"))</f>
        <v/>
      </c>
    </row>
    <row r="480" spans="1:13" x14ac:dyDescent="0.25">
      <c r="A480" s="5"/>
      <c r="B480" s="5"/>
      <c r="C480" s="8"/>
      <c r="D480" s="8"/>
      <c r="E480" s="12"/>
      <c r="F480" s="12"/>
      <c r="G480" s="13" t="str">
        <f>IF(OR(H480="Current",H480="1–30 days",H480="31–60 days",H480="61–90 days",H480="91+ days"),IF(D480&gt;=Setup!$B$4,0,DATEDIF(D480,Setup!$B$4,"D")),"")</f>
        <v/>
      </c>
      <c r="H480" s="14" t="str">
        <f>IF(AND(A480="",B480="",C480="",D480="",E480="",F480=""),"",IF(OR(A480="",B480="",C480="",D480="",E480="",F480=""),"Incomplete",IF(COUNTIF($L$5:$L$1004,L480)&gt;1,"Check invoice #",IF(OR(COUNT(E480)=0,COUNT(F480)=0),"Check amounts",IF(OR(E480&lt;0,F480&lt;0,F480&gt;E480),"Check amounts",IF(OR(COUNT(C480)=0,COUNT(D480)=0),"Check dates",IF(D480&lt;C480,"Check dates",IF(ROUND(F480,2)=0,"Paid / zero balance",IF(Setup!$B$4="","Set aging date",IF(D480&gt;=Setup!$B$4,"Current",IF(DATEDIF(D480,Setup!$B$4,"D")&lt;=30,"1–30 days",IF(DATEDIF(D480,Setup!$B$4,"D")&lt;=60,"31–60 days",IF(DATEDIF(D480,Setup!$B$4,"D")&lt;=90,"61–90 days","91+ days")))))))))))))</f>
        <v/>
      </c>
      <c r="I480" s="5"/>
      <c r="J480" s="15">
        <f>IF(OR(H480="Current",H480="1–30 days",H480="31–60 days",H480="61–90 days",H480="91+ days"),F480,0)</f>
        <v>0</v>
      </c>
      <c r="K480">
        <f>IF(J480&gt;0,IF(COUNTIFS($M$5:$M480,M480,$J$5:$J480,"&gt;0")=1,1,0),0)</f>
        <v>0</v>
      </c>
      <c r="L480" t="str">
        <f>IF(A480="","","k"&amp;SUBSTITUTE(SUBSTITUTE(SUBSTITUTE(SUBSTITUTE(SUBSTITUTE(SUBSTITUTE(A480,"~","{t}"),"*","{s}"),"?","{q}"),"&lt;","{lt}"),"&gt;","{gt}"),"=","{eq}"))</f>
        <v/>
      </c>
      <c r="M480" t="str">
        <f>IF(B480="","","k"&amp;SUBSTITUTE(SUBSTITUTE(SUBSTITUTE(SUBSTITUTE(SUBSTITUTE(SUBSTITUTE(B480,"~","{t}"),"*","{s}"),"?","{q}"),"&lt;","{lt}"),"&gt;","{gt}"),"=","{eq}"))</f>
        <v/>
      </c>
    </row>
    <row r="481" spans="1:13" x14ac:dyDescent="0.25">
      <c r="A481" s="5"/>
      <c r="B481" s="5"/>
      <c r="C481" s="8"/>
      <c r="D481" s="8"/>
      <c r="E481" s="12"/>
      <c r="F481" s="12"/>
      <c r="G481" s="13" t="str">
        <f>IF(OR(H481="Current",H481="1–30 days",H481="31–60 days",H481="61–90 days",H481="91+ days"),IF(D481&gt;=Setup!$B$4,0,DATEDIF(D481,Setup!$B$4,"D")),"")</f>
        <v/>
      </c>
      <c r="H481" s="14" t="str">
        <f>IF(AND(A481="",B481="",C481="",D481="",E481="",F481=""),"",IF(OR(A481="",B481="",C481="",D481="",E481="",F481=""),"Incomplete",IF(COUNTIF($L$5:$L$1004,L481)&gt;1,"Check invoice #",IF(OR(COUNT(E481)=0,COUNT(F481)=0),"Check amounts",IF(OR(E481&lt;0,F481&lt;0,F481&gt;E481),"Check amounts",IF(OR(COUNT(C481)=0,COUNT(D481)=0),"Check dates",IF(D481&lt;C481,"Check dates",IF(ROUND(F481,2)=0,"Paid / zero balance",IF(Setup!$B$4="","Set aging date",IF(D481&gt;=Setup!$B$4,"Current",IF(DATEDIF(D481,Setup!$B$4,"D")&lt;=30,"1–30 days",IF(DATEDIF(D481,Setup!$B$4,"D")&lt;=60,"31–60 days",IF(DATEDIF(D481,Setup!$B$4,"D")&lt;=90,"61–90 days","91+ days")))))))))))))</f>
        <v/>
      </c>
      <c r="I481" s="5"/>
      <c r="J481" s="15">
        <f>IF(OR(H481="Current",H481="1–30 days",H481="31–60 days",H481="61–90 days",H481="91+ days"),F481,0)</f>
        <v>0</v>
      </c>
      <c r="K481">
        <f>IF(J481&gt;0,IF(COUNTIFS($M$5:$M481,M481,$J$5:$J481,"&gt;0")=1,1,0),0)</f>
        <v>0</v>
      </c>
      <c r="L481" t="str">
        <f>IF(A481="","","k"&amp;SUBSTITUTE(SUBSTITUTE(SUBSTITUTE(SUBSTITUTE(SUBSTITUTE(SUBSTITUTE(A481,"~","{t}"),"*","{s}"),"?","{q}"),"&lt;","{lt}"),"&gt;","{gt}"),"=","{eq}"))</f>
        <v/>
      </c>
      <c r="M481" t="str">
        <f>IF(B481="","","k"&amp;SUBSTITUTE(SUBSTITUTE(SUBSTITUTE(SUBSTITUTE(SUBSTITUTE(SUBSTITUTE(B481,"~","{t}"),"*","{s}"),"?","{q}"),"&lt;","{lt}"),"&gt;","{gt}"),"=","{eq}"))</f>
        <v/>
      </c>
    </row>
    <row r="482" spans="1:13" x14ac:dyDescent="0.25">
      <c r="A482" s="5"/>
      <c r="B482" s="5"/>
      <c r="C482" s="8"/>
      <c r="D482" s="8"/>
      <c r="E482" s="12"/>
      <c r="F482" s="12"/>
      <c r="G482" s="13" t="str">
        <f>IF(OR(H482="Current",H482="1–30 days",H482="31–60 days",H482="61–90 days",H482="91+ days"),IF(D482&gt;=Setup!$B$4,0,DATEDIF(D482,Setup!$B$4,"D")),"")</f>
        <v/>
      </c>
      <c r="H482" s="14" t="str">
        <f>IF(AND(A482="",B482="",C482="",D482="",E482="",F482=""),"",IF(OR(A482="",B482="",C482="",D482="",E482="",F482=""),"Incomplete",IF(COUNTIF($L$5:$L$1004,L482)&gt;1,"Check invoice #",IF(OR(COUNT(E482)=0,COUNT(F482)=0),"Check amounts",IF(OR(E482&lt;0,F482&lt;0,F482&gt;E482),"Check amounts",IF(OR(COUNT(C482)=0,COUNT(D482)=0),"Check dates",IF(D482&lt;C482,"Check dates",IF(ROUND(F482,2)=0,"Paid / zero balance",IF(Setup!$B$4="","Set aging date",IF(D482&gt;=Setup!$B$4,"Current",IF(DATEDIF(D482,Setup!$B$4,"D")&lt;=30,"1–30 days",IF(DATEDIF(D482,Setup!$B$4,"D")&lt;=60,"31–60 days",IF(DATEDIF(D482,Setup!$B$4,"D")&lt;=90,"61–90 days","91+ days")))))))))))))</f>
        <v/>
      </c>
      <c r="I482" s="5"/>
      <c r="J482" s="15">
        <f>IF(OR(H482="Current",H482="1–30 days",H482="31–60 days",H482="61–90 days",H482="91+ days"),F482,0)</f>
        <v>0</v>
      </c>
      <c r="K482">
        <f>IF(J482&gt;0,IF(COUNTIFS($M$5:$M482,M482,$J$5:$J482,"&gt;0")=1,1,0),0)</f>
        <v>0</v>
      </c>
      <c r="L482" t="str">
        <f>IF(A482="","","k"&amp;SUBSTITUTE(SUBSTITUTE(SUBSTITUTE(SUBSTITUTE(SUBSTITUTE(SUBSTITUTE(A482,"~","{t}"),"*","{s}"),"?","{q}"),"&lt;","{lt}"),"&gt;","{gt}"),"=","{eq}"))</f>
        <v/>
      </c>
      <c r="M482" t="str">
        <f>IF(B482="","","k"&amp;SUBSTITUTE(SUBSTITUTE(SUBSTITUTE(SUBSTITUTE(SUBSTITUTE(SUBSTITUTE(B482,"~","{t}"),"*","{s}"),"?","{q}"),"&lt;","{lt}"),"&gt;","{gt}"),"=","{eq}"))</f>
        <v/>
      </c>
    </row>
    <row r="483" spans="1:13" x14ac:dyDescent="0.25">
      <c r="A483" s="5"/>
      <c r="B483" s="5"/>
      <c r="C483" s="8"/>
      <c r="D483" s="8"/>
      <c r="E483" s="12"/>
      <c r="F483" s="12"/>
      <c r="G483" s="13" t="str">
        <f>IF(OR(H483="Current",H483="1–30 days",H483="31–60 days",H483="61–90 days",H483="91+ days"),IF(D483&gt;=Setup!$B$4,0,DATEDIF(D483,Setup!$B$4,"D")),"")</f>
        <v/>
      </c>
      <c r="H483" s="14" t="str">
        <f>IF(AND(A483="",B483="",C483="",D483="",E483="",F483=""),"",IF(OR(A483="",B483="",C483="",D483="",E483="",F483=""),"Incomplete",IF(COUNTIF($L$5:$L$1004,L483)&gt;1,"Check invoice #",IF(OR(COUNT(E483)=0,COUNT(F483)=0),"Check amounts",IF(OR(E483&lt;0,F483&lt;0,F483&gt;E483),"Check amounts",IF(OR(COUNT(C483)=0,COUNT(D483)=0),"Check dates",IF(D483&lt;C483,"Check dates",IF(ROUND(F483,2)=0,"Paid / zero balance",IF(Setup!$B$4="","Set aging date",IF(D483&gt;=Setup!$B$4,"Current",IF(DATEDIF(D483,Setup!$B$4,"D")&lt;=30,"1–30 days",IF(DATEDIF(D483,Setup!$B$4,"D")&lt;=60,"31–60 days",IF(DATEDIF(D483,Setup!$B$4,"D")&lt;=90,"61–90 days","91+ days")))))))))))))</f>
        <v/>
      </c>
      <c r="I483" s="5"/>
      <c r="J483" s="15">
        <f>IF(OR(H483="Current",H483="1–30 days",H483="31–60 days",H483="61–90 days",H483="91+ days"),F483,0)</f>
        <v>0</v>
      </c>
      <c r="K483">
        <f>IF(J483&gt;0,IF(COUNTIFS($M$5:$M483,M483,$J$5:$J483,"&gt;0")=1,1,0),0)</f>
        <v>0</v>
      </c>
      <c r="L483" t="str">
        <f>IF(A483="","","k"&amp;SUBSTITUTE(SUBSTITUTE(SUBSTITUTE(SUBSTITUTE(SUBSTITUTE(SUBSTITUTE(A483,"~","{t}"),"*","{s}"),"?","{q}"),"&lt;","{lt}"),"&gt;","{gt}"),"=","{eq}"))</f>
        <v/>
      </c>
      <c r="M483" t="str">
        <f>IF(B483="","","k"&amp;SUBSTITUTE(SUBSTITUTE(SUBSTITUTE(SUBSTITUTE(SUBSTITUTE(SUBSTITUTE(B483,"~","{t}"),"*","{s}"),"?","{q}"),"&lt;","{lt}"),"&gt;","{gt}"),"=","{eq}"))</f>
        <v/>
      </c>
    </row>
    <row r="484" spans="1:13" x14ac:dyDescent="0.25">
      <c r="A484" s="5"/>
      <c r="B484" s="5"/>
      <c r="C484" s="8"/>
      <c r="D484" s="8"/>
      <c r="E484" s="12"/>
      <c r="F484" s="12"/>
      <c r="G484" s="13" t="str">
        <f>IF(OR(H484="Current",H484="1–30 days",H484="31–60 days",H484="61–90 days",H484="91+ days"),IF(D484&gt;=Setup!$B$4,0,DATEDIF(D484,Setup!$B$4,"D")),"")</f>
        <v/>
      </c>
      <c r="H484" s="14" t="str">
        <f>IF(AND(A484="",B484="",C484="",D484="",E484="",F484=""),"",IF(OR(A484="",B484="",C484="",D484="",E484="",F484=""),"Incomplete",IF(COUNTIF($L$5:$L$1004,L484)&gt;1,"Check invoice #",IF(OR(COUNT(E484)=0,COUNT(F484)=0),"Check amounts",IF(OR(E484&lt;0,F484&lt;0,F484&gt;E484),"Check amounts",IF(OR(COUNT(C484)=0,COUNT(D484)=0),"Check dates",IF(D484&lt;C484,"Check dates",IF(ROUND(F484,2)=0,"Paid / zero balance",IF(Setup!$B$4="","Set aging date",IF(D484&gt;=Setup!$B$4,"Current",IF(DATEDIF(D484,Setup!$B$4,"D")&lt;=30,"1–30 days",IF(DATEDIF(D484,Setup!$B$4,"D")&lt;=60,"31–60 days",IF(DATEDIF(D484,Setup!$B$4,"D")&lt;=90,"61–90 days","91+ days")))))))))))))</f>
        <v/>
      </c>
      <c r="I484" s="5"/>
      <c r="J484" s="15">
        <f>IF(OR(H484="Current",H484="1–30 days",H484="31–60 days",H484="61–90 days",H484="91+ days"),F484,0)</f>
        <v>0</v>
      </c>
      <c r="K484">
        <f>IF(J484&gt;0,IF(COUNTIFS($M$5:$M484,M484,$J$5:$J484,"&gt;0")=1,1,0),0)</f>
        <v>0</v>
      </c>
      <c r="L484" t="str">
        <f>IF(A484="","","k"&amp;SUBSTITUTE(SUBSTITUTE(SUBSTITUTE(SUBSTITUTE(SUBSTITUTE(SUBSTITUTE(A484,"~","{t}"),"*","{s}"),"?","{q}"),"&lt;","{lt}"),"&gt;","{gt}"),"=","{eq}"))</f>
        <v/>
      </c>
      <c r="M484" t="str">
        <f>IF(B484="","","k"&amp;SUBSTITUTE(SUBSTITUTE(SUBSTITUTE(SUBSTITUTE(SUBSTITUTE(SUBSTITUTE(B484,"~","{t}"),"*","{s}"),"?","{q}"),"&lt;","{lt}"),"&gt;","{gt}"),"=","{eq}"))</f>
        <v/>
      </c>
    </row>
    <row r="485" spans="1:13" x14ac:dyDescent="0.25">
      <c r="A485" s="5"/>
      <c r="B485" s="5"/>
      <c r="C485" s="8"/>
      <c r="D485" s="8"/>
      <c r="E485" s="12"/>
      <c r="F485" s="12"/>
      <c r="G485" s="13" t="str">
        <f>IF(OR(H485="Current",H485="1–30 days",H485="31–60 days",H485="61–90 days",H485="91+ days"),IF(D485&gt;=Setup!$B$4,0,DATEDIF(D485,Setup!$B$4,"D")),"")</f>
        <v/>
      </c>
      <c r="H485" s="14" t="str">
        <f>IF(AND(A485="",B485="",C485="",D485="",E485="",F485=""),"",IF(OR(A485="",B485="",C485="",D485="",E485="",F485=""),"Incomplete",IF(COUNTIF($L$5:$L$1004,L485)&gt;1,"Check invoice #",IF(OR(COUNT(E485)=0,COUNT(F485)=0),"Check amounts",IF(OR(E485&lt;0,F485&lt;0,F485&gt;E485),"Check amounts",IF(OR(COUNT(C485)=0,COUNT(D485)=0),"Check dates",IF(D485&lt;C485,"Check dates",IF(ROUND(F485,2)=0,"Paid / zero balance",IF(Setup!$B$4="","Set aging date",IF(D485&gt;=Setup!$B$4,"Current",IF(DATEDIF(D485,Setup!$B$4,"D")&lt;=30,"1–30 days",IF(DATEDIF(D485,Setup!$B$4,"D")&lt;=60,"31–60 days",IF(DATEDIF(D485,Setup!$B$4,"D")&lt;=90,"61–90 days","91+ days")))))))))))))</f>
        <v/>
      </c>
      <c r="I485" s="5"/>
      <c r="J485" s="15">
        <f>IF(OR(H485="Current",H485="1–30 days",H485="31–60 days",H485="61–90 days",H485="91+ days"),F485,0)</f>
        <v>0</v>
      </c>
      <c r="K485">
        <f>IF(J485&gt;0,IF(COUNTIFS($M$5:$M485,M485,$J$5:$J485,"&gt;0")=1,1,0),0)</f>
        <v>0</v>
      </c>
      <c r="L485" t="str">
        <f>IF(A485="","","k"&amp;SUBSTITUTE(SUBSTITUTE(SUBSTITUTE(SUBSTITUTE(SUBSTITUTE(SUBSTITUTE(A485,"~","{t}"),"*","{s}"),"?","{q}"),"&lt;","{lt}"),"&gt;","{gt}"),"=","{eq}"))</f>
        <v/>
      </c>
      <c r="M485" t="str">
        <f>IF(B485="","","k"&amp;SUBSTITUTE(SUBSTITUTE(SUBSTITUTE(SUBSTITUTE(SUBSTITUTE(SUBSTITUTE(B485,"~","{t}"),"*","{s}"),"?","{q}"),"&lt;","{lt}"),"&gt;","{gt}"),"=","{eq}"))</f>
        <v/>
      </c>
    </row>
    <row r="486" spans="1:13" x14ac:dyDescent="0.25">
      <c r="A486" s="5"/>
      <c r="B486" s="5"/>
      <c r="C486" s="8"/>
      <c r="D486" s="8"/>
      <c r="E486" s="12"/>
      <c r="F486" s="12"/>
      <c r="G486" s="13" t="str">
        <f>IF(OR(H486="Current",H486="1–30 days",H486="31–60 days",H486="61–90 days",H486="91+ days"),IF(D486&gt;=Setup!$B$4,0,DATEDIF(D486,Setup!$B$4,"D")),"")</f>
        <v/>
      </c>
      <c r="H486" s="14" t="str">
        <f>IF(AND(A486="",B486="",C486="",D486="",E486="",F486=""),"",IF(OR(A486="",B486="",C486="",D486="",E486="",F486=""),"Incomplete",IF(COUNTIF($L$5:$L$1004,L486)&gt;1,"Check invoice #",IF(OR(COUNT(E486)=0,COUNT(F486)=0),"Check amounts",IF(OR(E486&lt;0,F486&lt;0,F486&gt;E486),"Check amounts",IF(OR(COUNT(C486)=0,COUNT(D486)=0),"Check dates",IF(D486&lt;C486,"Check dates",IF(ROUND(F486,2)=0,"Paid / zero balance",IF(Setup!$B$4="","Set aging date",IF(D486&gt;=Setup!$B$4,"Current",IF(DATEDIF(D486,Setup!$B$4,"D")&lt;=30,"1–30 days",IF(DATEDIF(D486,Setup!$B$4,"D")&lt;=60,"31–60 days",IF(DATEDIF(D486,Setup!$B$4,"D")&lt;=90,"61–90 days","91+ days")))))))))))))</f>
        <v/>
      </c>
      <c r="I486" s="5"/>
      <c r="J486" s="15">
        <f>IF(OR(H486="Current",H486="1–30 days",H486="31–60 days",H486="61–90 days",H486="91+ days"),F486,0)</f>
        <v>0</v>
      </c>
      <c r="K486">
        <f>IF(J486&gt;0,IF(COUNTIFS($M$5:$M486,M486,$J$5:$J486,"&gt;0")=1,1,0),0)</f>
        <v>0</v>
      </c>
      <c r="L486" t="str">
        <f>IF(A486="","","k"&amp;SUBSTITUTE(SUBSTITUTE(SUBSTITUTE(SUBSTITUTE(SUBSTITUTE(SUBSTITUTE(A486,"~","{t}"),"*","{s}"),"?","{q}"),"&lt;","{lt}"),"&gt;","{gt}"),"=","{eq}"))</f>
        <v/>
      </c>
      <c r="M486" t="str">
        <f>IF(B486="","","k"&amp;SUBSTITUTE(SUBSTITUTE(SUBSTITUTE(SUBSTITUTE(SUBSTITUTE(SUBSTITUTE(B486,"~","{t}"),"*","{s}"),"?","{q}"),"&lt;","{lt}"),"&gt;","{gt}"),"=","{eq}"))</f>
        <v/>
      </c>
    </row>
    <row r="487" spans="1:13" x14ac:dyDescent="0.25">
      <c r="A487" s="5"/>
      <c r="B487" s="5"/>
      <c r="C487" s="8"/>
      <c r="D487" s="8"/>
      <c r="E487" s="12"/>
      <c r="F487" s="12"/>
      <c r="G487" s="13" t="str">
        <f>IF(OR(H487="Current",H487="1–30 days",H487="31–60 days",H487="61–90 days",H487="91+ days"),IF(D487&gt;=Setup!$B$4,0,DATEDIF(D487,Setup!$B$4,"D")),"")</f>
        <v/>
      </c>
      <c r="H487" s="14" t="str">
        <f>IF(AND(A487="",B487="",C487="",D487="",E487="",F487=""),"",IF(OR(A487="",B487="",C487="",D487="",E487="",F487=""),"Incomplete",IF(COUNTIF($L$5:$L$1004,L487)&gt;1,"Check invoice #",IF(OR(COUNT(E487)=0,COUNT(F487)=0),"Check amounts",IF(OR(E487&lt;0,F487&lt;0,F487&gt;E487),"Check amounts",IF(OR(COUNT(C487)=0,COUNT(D487)=0),"Check dates",IF(D487&lt;C487,"Check dates",IF(ROUND(F487,2)=0,"Paid / zero balance",IF(Setup!$B$4="","Set aging date",IF(D487&gt;=Setup!$B$4,"Current",IF(DATEDIF(D487,Setup!$B$4,"D")&lt;=30,"1–30 days",IF(DATEDIF(D487,Setup!$B$4,"D")&lt;=60,"31–60 days",IF(DATEDIF(D487,Setup!$B$4,"D")&lt;=90,"61–90 days","91+ days")))))))))))))</f>
        <v/>
      </c>
      <c r="I487" s="5"/>
      <c r="J487" s="15">
        <f>IF(OR(H487="Current",H487="1–30 days",H487="31–60 days",H487="61–90 days",H487="91+ days"),F487,0)</f>
        <v>0</v>
      </c>
      <c r="K487">
        <f>IF(J487&gt;0,IF(COUNTIFS($M$5:$M487,M487,$J$5:$J487,"&gt;0")=1,1,0),0)</f>
        <v>0</v>
      </c>
      <c r="L487" t="str">
        <f>IF(A487="","","k"&amp;SUBSTITUTE(SUBSTITUTE(SUBSTITUTE(SUBSTITUTE(SUBSTITUTE(SUBSTITUTE(A487,"~","{t}"),"*","{s}"),"?","{q}"),"&lt;","{lt}"),"&gt;","{gt}"),"=","{eq}"))</f>
        <v/>
      </c>
      <c r="M487" t="str">
        <f>IF(B487="","","k"&amp;SUBSTITUTE(SUBSTITUTE(SUBSTITUTE(SUBSTITUTE(SUBSTITUTE(SUBSTITUTE(B487,"~","{t}"),"*","{s}"),"?","{q}"),"&lt;","{lt}"),"&gt;","{gt}"),"=","{eq}"))</f>
        <v/>
      </c>
    </row>
    <row r="488" spans="1:13" x14ac:dyDescent="0.25">
      <c r="A488" s="5"/>
      <c r="B488" s="5"/>
      <c r="C488" s="8"/>
      <c r="D488" s="8"/>
      <c r="E488" s="12"/>
      <c r="F488" s="12"/>
      <c r="G488" s="13" t="str">
        <f>IF(OR(H488="Current",H488="1–30 days",H488="31–60 days",H488="61–90 days",H488="91+ days"),IF(D488&gt;=Setup!$B$4,0,DATEDIF(D488,Setup!$B$4,"D")),"")</f>
        <v/>
      </c>
      <c r="H488" s="14" t="str">
        <f>IF(AND(A488="",B488="",C488="",D488="",E488="",F488=""),"",IF(OR(A488="",B488="",C488="",D488="",E488="",F488=""),"Incomplete",IF(COUNTIF($L$5:$L$1004,L488)&gt;1,"Check invoice #",IF(OR(COUNT(E488)=0,COUNT(F488)=0),"Check amounts",IF(OR(E488&lt;0,F488&lt;0,F488&gt;E488),"Check amounts",IF(OR(COUNT(C488)=0,COUNT(D488)=0),"Check dates",IF(D488&lt;C488,"Check dates",IF(ROUND(F488,2)=0,"Paid / zero balance",IF(Setup!$B$4="","Set aging date",IF(D488&gt;=Setup!$B$4,"Current",IF(DATEDIF(D488,Setup!$B$4,"D")&lt;=30,"1–30 days",IF(DATEDIF(D488,Setup!$B$4,"D")&lt;=60,"31–60 days",IF(DATEDIF(D488,Setup!$B$4,"D")&lt;=90,"61–90 days","91+ days")))))))))))))</f>
        <v/>
      </c>
      <c r="I488" s="5"/>
      <c r="J488" s="15">
        <f>IF(OR(H488="Current",H488="1–30 days",H488="31–60 days",H488="61–90 days",H488="91+ days"),F488,0)</f>
        <v>0</v>
      </c>
      <c r="K488">
        <f>IF(J488&gt;0,IF(COUNTIFS($M$5:$M488,M488,$J$5:$J488,"&gt;0")=1,1,0),0)</f>
        <v>0</v>
      </c>
      <c r="L488" t="str">
        <f>IF(A488="","","k"&amp;SUBSTITUTE(SUBSTITUTE(SUBSTITUTE(SUBSTITUTE(SUBSTITUTE(SUBSTITUTE(A488,"~","{t}"),"*","{s}"),"?","{q}"),"&lt;","{lt}"),"&gt;","{gt}"),"=","{eq}"))</f>
        <v/>
      </c>
      <c r="M488" t="str">
        <f>IF(B488="","","k"&amp;SUBSTITUTE(SUBSTITUTE(SUBSTITUTE(SUBSTITUTE(SUBSTITUTE(SUBSTITUTE(B488,"~","{t}"),"*","{s}"),"?","{q}"),"&lt;","{lt}"),"&gt;","{gt}"),"=","{eq}"))</f>
        <v/>
      </c>
    </row>
    <row r="489" spans="1:13" x14ac:dyDescent="0.25">
      <c r="A489" s="5"/>
      <c r="B489" s="5"/>
      <c r="C489" s="8"/>
      <c r="D489" s="8"/>
      <c r="E489" s="12"/>
      <c r="F489" s="12"/>
      <c r="G489" s="13" t="str">
        <f>IF(OR(H489="Current",H489="1–30 days",H489="31–60 days",H489="61–90 days",H489="91+ days"),IF(D489&gt;=Setup!$B$4,0,DATEDIF(D489,Setup!$B$4,"D")),"")</f>
        <v/>
      </c>
      <c r="H489" s="14" t="str">
        <f>IF(AND(A489="",B489="",C489="",D489="",E489="",F489=""),"",IF(OR(A489="",B489="",C489="",D489="",E489="",F489=""),"Incomplete",IF(COUNTIF($L$5:$L$1004,L489)&gt;1,"Check invoice #",IF(OR(COUNT(E489)=0,COUNT(F489)=0),"Check amounts",IF(OR(E489&lt;0,F489&lt;0,F489&gt;E489),"Check amounts",IF(OR(COUNT(C489)=0,COUNT(D489)=0),"Check dates",IF(D489&lt;C489,"Check dates",IF(ROUND(F489,2)=0,"Paid / zero balance",IF(Setup!$B$4="","Set aging date",IF(D489&gt;=Setup!$B$4,"Current",IF(DATEDIF(D489,Setup!$B$4,"D")&lt;=30,"1–30 days",IF(DATEDIF(D489,Setup!$B$4,"D")&lt;=60,"31–60 days",IF(DATEDIF(D489,Setup!$B$4,"D")&lt;=90,"61–90 days","91+ days")))))))))))))</f>
        <v/>
      </c>
      <c r="I489" s="5"/>
      <c r="J489" s="15">
        <f>IF(OR(H489="Current",H489="1–30 days",H489="31–60 days",H489="61–90 days",H489="91+ days"),F489,0)</f>
        <v>0</v>
      </c>
      <c r="K489">
        <f>IF(J489&gt;0,IF(COUNTIFS($M$5:$M489,M489,$J$5:$J489,"&gt;0")=1,1,0),0)</f>
        <v>0</v>
      </c>
      <c r="L489" t="str">
        <f>IF(A489="","","k"&amp;SUBSTITUTE(SUBSTITUTE(SUBSTITUTE(SUBSTITUTE(SUBSTITUTE(SUBSTITUTE(A489,"~","{t}"),"*","{s}"),"?","{q}"),"&lt;","{lt}"),"&gt;","{gt}"),"=","{eq}"))</f>
        <v/>
      </c>
      <c r="M489" t="str">
        <f>IF(B489="","","k"&amp;SUBSTITUTE(SUBSTITUTE(SUBSTITUTE(SUBSTITUTE(SUBSTITUTE(SUBSTITUTE(B489,"~","{t}"),"*","{s}"),"?","{q}"),"&lt;","{lt}"),"&gt;","{gt}"),"=","{eq}"))</f>
        <v/>
      </c>
    </row>
    <row r="490" spans="1:13" x14ac:dyDescent="0.25">
      <c r="A490" s="5"/>
      <c r="B490" s="5"/>
      <c r="C490" s="8"/>
      <c r="D490" s="8"/>
      <c r="E490" s="12"/>
      <c r="F490" s="12"/>
      <c r="G490" s="13" t="str">
        <f>IF(OR(H490="Current",H490="1–30 days",H490="31–60 days",H490="61–90 days",H490="91+ days"),IF(D490&gt;=Setup!$B$4,0,DATEDIF(D490,Setup!$B$4,"D")),"")</f>
        <v/>
      </c>
      <c r="H490" s="14" t="str">
        <f>IF(AND(A490="",B490="",C490="",D490="",E490="",F490=""),"",IF(OR(A490="",B490="",C490="",D490="",E490="",F490=""),"Incomplete",IF(COUNTIF($L$5:$L$1004,L490)&gt;1,"Check invoice #",IF(OR(COUNT(E490)=0,COUNT(F490)=0),"Check amounts",IF(OR(E490&lt;0,F490&lt;0,F490&gt;E490),"Check amounts",IF(OR(COUNT(C490)=0,COUNT(D490)=0),"Check dates",IF(D490&lt;C490,"Check dates",IF(ROUND(F490,2)=0,"Paid / zero balance",IF(Setup!$B$4="","Set aging date",IF(D490&gt;=Setup!$B$4,"Current",IF(DATEDIF(D490,Setup!$B$4,"D")&lt;=30,"1–30 days",IF(DATEDIF(D490,Setup!$B$4,"D")&lt;=60,"31–60 days",IF(DATEDIF(D490,Setup!$B$4,"D")&lt;=90,"61–90 days","91+ days")))))))))))))</f>
        <v/>
      </c>
      <c r="I490" s="5"/>
      <c r="J490" s="15">
        <f>IF(OR(H490="Current",H490="1–30 days",H490="31–60 days",H490="61–90 days",H490="91+ days"),F490,0)</f>
        <v>0</v>
      </c>
      <c r="K490">
        <f>IF(J490&gt;0,IF(COUNTIFS($M$5:$M490,M490,$J$5:$J490,"&gt;0")=1,1,0),0)</f>
        <v>0</v>
      </c>
      <c r="L490" t="str">
        <f>IF(A490="","","k"&amp;SUBSTITUTE(SUBSTITUTE(SUBSTITUTE(SUBSTITUTE(SUBSTITUTE(SUBSTITUTE(A490,"~","{t}"),"*","{s}"),"?","{q}"),"&lt;","{lt}"),"&gt;","{gt}"),"=","{eq}"))</f>
        <v/>
      </c>
      <c r="M490" t="str">
        <f>IF(B490="","","k"&amp;SUBSTITUTE(SUBSTITUTE(SUBSTITUTE(SUBSTITUTE(SUBSTITUTE(SUBSTITUTE(B490,"~","{t}"),"*","{s}"),"?","{q}"),"&lt;","{lt}"),"&gt;","{gt}"),"=","{eq}"))</f>
        <v/>
      </c>
    </row>
    <row r="491" spans="1:13" x14ac:dyDescent="0.25">
      <c r="A491" s="5"/>
      <c r="B491" s="5"/>
      <c r="C491" s="8"/>
      <c r="D491" s="8"/>
      <c r="E491" s="12"/>
      <c r="F491" s="12"/>
      <c r="G491" s="13" t="str">
        <f>IF(OR(H491="Current",H491="1–30 days",H491="31–60 days",H491="61–90 days",H491="91+ days"),IF(D491&gt;=Setup!$B$4,0,DATEDIF(D491,Setup!$B$4,"D")),"")</f>
        <v/>
      </c>
      <c r="H491" s="14" t="str">
        <f>IF(AND(A491="",B491="",C491="",D491="",E491="",F491=""),"",IF(OR(A491="",B491="",C491="",D491="",E491="",F491=""),"Incomplete",IF(COUNTIF($L$5:$L$1004,L491)&gt;1,"Check invoice #",IF(OR(COUNT(E491)=0,COUNT(F491)=0),"Check amounts",IF(OR(E491&lt;0,F491&lt;0,F491&gt;E491),"Check amounts",IF(OR(COUNT(C491)=0,COUNT(D491)=0),"Check dates",IF(D491&lt;C491,"Check dates",IF(ROUND(F491,2)=0,"Paid / zero balance",IF(Setup!$B$4="","Set aging date",IF(D491&gt;=Setup!$B$4,"Current",IF(DATEDIF(D491,Setup!$B$4,"D")&lt;=30,"1–30 days",IF(DATEDIF(D491,Setup!$B$4,"D")&lt;=60,"31–60 days",IF(DATEDIF(D491,Setup!$B$4,"D")&lt;=90,"61–90 days","91+ days")))))))))))))</f>
        <v/>
      </c>
      <c r="I491" s="5"/>
      <c r="J491" s="15">
        <f>IF(OR(H491="Current",H491="1–30 days",H491="31–60 days",H491="61–90 days",H491="91+ days"),F491,0)</f>
        <v>0</v>
      </c>
      <c r="K491">
        <f>IF(J491&gt;0,IF(COUNTIFS($M$5:$M491,M491,$J$5:$J491,"&gt;0")=1,1,0),0)</f>
        <v>0</v>
      </c>
      <c r="L491" t="str">
        <f>IF(A491="","","k"&amp;SUBSTITUTE(SUBSTITUTE(SUBSTITUTE(SUBSTITUTE(SUBSTITUTE(SUBSTITUTE(A491,"~","{t}"),"*","{s}"),"?","{q}"),"&lt;","{lt}"),"&gt;","{gt}"),"=","{eq}"))</f>
        <v/>
      </c>
      <c r="M491" t="str">
        <f>IF(B491="","","k"&amp;SUBSTITUTE(SUBSTITUTE(SUBSTITUTE(SUBSTITUTE(SUBSTITUTE(SUBSTITUTE(B491,"~","{t}"),"*","{s}"),"?","{q}"),"&lt;","{lt}"),"&gt;","{gt}"),"=","{eq}"))</f>
        <v/>
      </c>
    </row>
    <row r="492" spans="1:13" x14ac:dyDescent="0.25">
      <c r="A492" s="5"/>
      <c r="B492" s="5"/>
      <c r="C492" s="8"/>
      <c r="D492" s="8"/>
      <c r="E492" s="12"/>
      <c r="F492" s="12"/>
      <c r="G492" s="13" t="str">
        <f>IF(OR(H492="Current",H492="1–30 days",H492="31–60 days",H492="61–90 days",H492="91+ days"),IF(D492&gt;=Setup!$B$4,0,DATEDIF(D492,Setup!$B$4,"D")),"")</f>
        <v/>
      </c>
      <c r="H492" s="14" t="str">
        <f>IF(AND(A492="",B492="",C492="",D492="",E492="",F492=""),"",IF(OR(A492="",B492="",C492="",D492="",E492="",F492=""),"Incomplete",IF(COUNTIF($L$5:$L$1004,L492)&gt;1,"Check invoice #",IF(OR(COUNT(E492)=0,COUNT(F492)=0),"Check amounts",IF(OR(E492&lt;0,F492&lt;0,F492&gt;E492),"Check amounts",IF(OR(COUNT(C492)=0,COUNT(D492)=0),"Check dates",IF(D492&lt;C492,"Check dates",IF(ROUND(F492,2)=0,"Paid / zero balance",IF(Setup!$B$4="","Set aging date",IF(D492&gt;=Setup!$B$4,"Current",IF(DATEDIF(D492,Setup!$B$4,"D")&lt;=30,"1–30 days",IF(DATEDIF(D492,Setup!$B$4,"D")&lt;=60,"31–60 days",IF(DATEDIF(D492,Setup!$B$4,"D")&lt;=90,"61–90 days","91+ days")))))))))))))</f>
        <v/>
      </c>
      <c r="I492" s="5"/>
      <c r="J492" s="15">
        <f>IF(OR(H492="Current",H492="1–30 days",H492="31–60 days",H492="61–90 days",H492="91+ days"),F492,0)</f>
        <v>0</v>
      </c>
      <c r="K492">
        <f>IF(J492&gt;0,IF(COUNTIFS($M$5:$M492,M492,$J$5:$J492,"&gt;0")=1,1,0),0)</f>
        <v>0</v>
      </c>
      <c r="L492" t="str">
        <f>IF(A492="","","k"&amp;SUBSTITUTE(SUBSTITUTE(SUBSTITUTE(SUBSTITUTE(SUBSTITUTE(SUBSTITUTE(A492,"~","{t}"),"*","{s}"),"?","{q}"),"&lt;","{lt}"),"&gt;","{gt}"),"=","{eq}"))</f>
        <v/>
      </c>
      <c r="M492" t="str">
        <f>IF(B492="","","k"&amp;SUBSTITUTE(SUBSTITUTE(SUBSTITUTE(SUBSTITUTE(SUBSTITUTE(SUBSTITUTE(B492,"~","{t}"),"*","{s}"),"?","{q}"),"&lt;","{lt}"),"&gt;","{gt}"),"=","{eq}"))</f>
        <v/>
      </c>
    </row>
    <row r="493" spans="1:13" x14ac:dyDescent="0.25">
      <c r="A493" s="5"/>
      <c r="B493" s="5"/>
      <c r="C493" s="8"/>
      <c r="D493" s="8"/>
      <c r="E493" s="12"/>
      <c r="F493" s="12"/>
      <c r="G493" s="13" t="str">
        <f>IF(OR(H493="Current",H493="1–30 days",H493="31–60 days",H493="61–90 days",H493="91+ days"),IF(D493&gt;=Setup!$B$4,0,DATEDIF(D493,Setup!$B$4,"D")),"")</f>
        <v/>
      </c>
      <c r="H493" s="14" t="str">
        <f>IF(AND(A493="",B493="",C493="",D493="",E493="",F493=""),"",IF(OR(A493="",B493="",C493="",D493="",E493="",F493=""),"Incomplete",IF(COUNTIF($L$5:$L$1004,L493)&gt;1,"Check invoice #",IF(OR(COUNT(E493)=0,COUNT(F493)=0),"Check amounts",IF(OR(E493&lt;0,F493&lt;0,F493&gt;E493),"Check amounts",IF(OR(COUNT(C493)=0,COUNT(D493)=0),"Check dates",IF(D493&lt;C493,"Check dates",IF(ROUND(F493,2)=0,"Paid / zero balance",IF(Setup!$B$4="","Set aging date",IF(D493&gt;=Setup!$B$4,"Current",IF(DATEDIF(D493,Setup!$B$4,"D")&lt;=30,"1–30 days",IF(DATEDIF(D493,Setup!$B$4,"D")&lt;=60,"31–60 days",IF(DATEDIF(D493,Setup!$B$4,"D")&lt;=90,"61–90 days","91+ days")))))))))))))</f>
        <v/>
      </c>
      <c r="I493" s="5"/>
      <c r="J493" s="15">
        <f>IF(OR(H493="Current",H493="1–30 days",H493="31–60 days",H493="61–90 days",H493="91+ days"),F493,0)</f>
        <v>0</v>
      </c>
      <c r="K493">
        <f>IF(J493&gt;0,IF(COUNTIFS($M$5:$M493,M493,$J$5:$J493,"&gt;0")=1,1,0),0)</f>
        <v>0</v>
      </c>
      <c r="L493" t="str">
        <f>IF(A493="","","k"&amp;SUBSTITUTE(SUBSTITUTE(SUBSTITUTE(SUBSTITUTE(SUBSTITUTE(SUBSTITUTE(A493,"~","{t}"),"*","{s}"),"?","{q}"),"&lt;","{lt}"),"&gt;","{gt}"),"=","{eq}"))</f>
        <v/>
      </c>
      <c r="M493" t="str">
        <f>IF(B493="","","k"&amp;SUBSTITUTE(SUBSTITUTE(SUBSTITUTE(SUBSTITUTE(SUBSTITUTE(SUBSTITUTE(B493,"~","{t}"),"*","{s}"),"?","{q}"),"&lt;","{lt}"),"&gt;","{gt}"),"=","{eq}"))</f>
        <v/>
      </c>
    </row>
    <row r="494" spans="1:13" x14ac:dyDescent="0.25">
      <c r="A494" s="5"/>
      <c r="B494" s="5"/>
      <c r="C494" s="8"/>
      <c r="D494" s="8"/>
      <c r="E494" s="12"/>
      <c r="F494" s="12"/>
      <c r="G494" s="13" t="str">
        <f>IF(OR(H494="Current",H494="1–30 days",H494="31–60 days",H494="61–90 days",H494="91+ days"),IF(D494&gt;=Setup!$B$4,0,DATEDIF(D494,Setup!$B$4,"D")),"")</f>
        <v/>
      </c>
      <c r="H494" s="14" t="str">
        <f>IF(AND(A494="",B494="",C494="",D494="",E494="",F494=""),"",IF(OR(A494="",B494="",C494="",D494="",E494="",F494=""),"Incomplete",IF(COUNTIF($L$5:$L$1004,L494)&gt;1,"Check invoice #",IF(OR(COUNT(E494)=0,COUNT(F494)=0),"Check amounts",IF(OR(E494&lt;0,F494&lt;0,F494&gt;E494),"Check amounts",IF(OR(COUNT(C494)=0,COUNT(D494)=0),"Check dates",IF(D494&lt;C494,"Check dates",IF(ROUND(F494,2)=0,"Paid / zero balance",IF(Setup!$B$4="","Set aging date",IF(D494&gt;=Setup!$B$4,"Current",IF(DATEDIF(D494,Setup!$B$4,"D")&lt;=30,"1–30 days",IF(DATEDIF(D494,Setup!$B$4,"D")&lt;=60,"31–60 days",IF(DATEDIF(D494,Setup!$B$4,"D")&lt;=90,"61–90 days","91+ days")))))))))))))</f>
        <v/>
      </c>
      <c r="I494" s="5"/>
      <c r="J494" s="15">
        <f>IF(OR(H494="Current",H494="1–30 days",H494="31–60 days",H494="61–90 days",H494="91+ days"),F494,0)</f>
        <v>0</v>
      </c>
      <c r="K494">
        <f>IF(J494&gt;0,IF(COUNTIFS($M$5:$M494,M494,$J$5:$J494,"&gt;0")=1,1,0),0)</f>
        <v>0</v>
      </c>
      <c r="L494" t="str">
        <f>IF(A494="","","k"&amp;SUBSTITUTE(SUBSTITUTE(SUBSTITUTE(SUBSTITUTE(SUBSTITUTE(SUBSTITUTE(A494,"~","{t}"),"*","{s}"),"?","{q}"),"&lt;","{lt}"),"&gt;","{gt}"),"=","{eq}"))</f>
        <v/>
      </c>
      <c r="M494" t="str">
        <f>IF(B494="","","k"&amp;SUBSTITUTE(SUBSTITUTE(SUBSTITUTE(SUBSTITUTE(SUBSTITUTE(SUBSTITUTE(B494,"~","{t}"),"*","{s}"),"?","{q}"),"&lt;","{lt}"),"&gt;","{gt}"),"=","{eq}"))</f>
        <v/>
      </c>
    </row>
    <row r="495" spans="1:13" x14ac:dyDescent="0.25">
      <c r="A495" s="5"/>
      <c r="B495" s="5"/>
      <c r="C495" s="8"/>
      <c r="D495" s="8"/>
      <c r="E495" s="12"/>
      <c r="F495" s="12"/>
      <c r="G495" s="13" t="str">
        <f>IF(OR(H495="Current",H495="1–30 days",H495="31–60 days",H495="61–90 days",H495="91+ days"),IF(D495&gt;=Setup!$B$4,0,DATEDIF(D495,Setup!$B$4,"D")),"")</f>
        <v/>
      </c>
      <c r="H495" s="14" t="str">
        <f>IF(AND(A495="",B495="",C495="",D495="",E495="",F495=""),"",IF(OR(A495="",B495="",C495="",D495="",E495="",F495=""),"Incomplete",IF(COUNTIF($L$5:$L$1004,L495)&gt;1,"Check invoice #",IF(OR(COUNT(E495)=0,COUNT(F495)=0),"Check amounts",IF(OR(E495&lt;0,F495&lt;0,F495&gt;E495),"Check amounts",IF(OR(COUNT(C495)=0,COUNT(D495)=0),"Check dates",IF(D495&lt;C495,"Check dates",IF(ROUND(F495,2)=0,"Paid / zero balance",IF(Setup!$B$4="","Set aging date",IF(D495&gt;=Setup!$B$4,"Current",IF(DATEDIF(D495,Setup!$B$4,"D")&lt;=30,"1–30 days",IF(DATEDIF(D495,Setup!$B$4,"D")&lt;=60,"31–60 days",IF(DATEDIF(D495,Setup!$B$4,"D")&lt;=90,"61–90 days","91+ days")))))))))))))</f>
        <v/>
      </c>
      <c r="I495" s="5"/>
      <c r="J495" s="15">
        <f>IF(OR(H495="Current",H495="1–30 days",H495="31–60 days",H495="61–90 days",H495="91+ days"),F495,0)</f>
        <v>0</v>
      </c>
      <c r="K495">
        <f>IF(J495&gt;0,IF(COUNTIFS($M$5:$M495,M495,$J$5:$J495,"&gt;0")=1,1,0),0)</f>
        <v>0</v>
      </c>
      <c r="L495" t="str">
        <f>IF(A495="","","k"&amp;SUBSTITUTE(SUBSTITUTE(SUBSTITUTE(SUBSTITUTE(SUBSTITUTE(SUBSTITUTE(A495,"~","{t}"),"*","{s}"),"?","{q}"),"&lt;","{lt}"),"&gt;","{gt}"),"=","{eq}"))</f>
        <v/>
      </c>
      <c r="M495" t="str">
        <f>IF(B495="","","k"&amp;SUBSTITUTE(SUBSTITUTE(SUBSTITUTE(SUBSTITUTE(SUBSTITUTE(SUBSTITUTE(B495,"~","{t}"),"*","{s}"),"?","{q}"),"&lt;","{lt}"),"&gt;","{gt}"),"=","{eq}"))</f>
        <v/>
      </c>
    </row>
    <row r="496" spans="1:13" x14ac:dyDescent="0.25">
      <c r="A496" s="5"/>
      <c r="B496" s="5"/>
      <c r="C496" s="8"/>
      <c r="D496" s="8"/>
      <c r="E496" s="12"/>
      <c r="F496" s="12"/>
      <c r="G496" s="13" t="str">
        <f>IF(OR(H496="Current",H496="1–30 days",H496="31–60 days",H496="61–90 days",H496="91+ days"),IF(D496&gt;=Setup!$B$4,0,DATEDIF(D496,Setup!$B$4,"D")),"")</f>
        <v/>
      </c>
      <c r="H496" s="14" t="str">
        <f>IF(AND(A496="",B496="",C496="",D496="",E496="",F496=""),"",IF(OR(A496="",B496="",C496="",D496="",E496="",F496=""),"Incomplete",IF(COUNTIF($L$5:$L$1004,L496)&gt;1,"Check invoice #",IF(OR(COUNT(E496)=0,COUNT(F496)=0),"Check amounts",IF(OR(E496&lt;0,F496&lt;0,F496&gt;E496),"Check amounts",IF(OR(COUNT(C496)=0,COUNT(D496)=0),"Check dates",IF(D496&lt;C496,"Check dates",IF(ROUND(F496,2)=0,"Paid / zero balance",IF(Setup!$B$4="","Set aging date",IF(D496&gt;=Setup!$B$4,"Current",IF(DATEDIF(D496,Setup!$B$4,"D")&lt;=30,"1–30 days",IF(DATEDIF(D496,Setup!$B$4,"D")&lt;=60,"31–60 days",IF(DATEDIF(D496,Setup!$B$4,"D")&lt;=90,"61–90 days","91+ days")))))))))))))</f>
        <v/>
      </c>
      <c r="I496" s="5"/>
      <c r="J496" s="15">
        <f>IF(OR(H496="Current",H496="1–30 days",H496="31–60 days",H496="61–90 days",H496="91+ days"),F496,0)</f>
        <v>0</v>
      </c>
      <c r="K496">
        <f>IF(J496&gt;0,IF(COUNTIFS($M$5:$M496,M496,$J$5:$J496,"&gt;0")=1,1,0),0)</f>
        <v>0</v>
      </c>
      <c r="L496" t="str">
        <f>IF(A496="","","k"&amp;SUBSTITUTE(SUBSTITUTE(SUBSTITUTE(SUBSTITUTE(SUBSTITUTE(SUBSTITUTE(A496,"~","{t}"),"*","{s}"),"?","{q}"),"&lt;","{lt}"),"&gt;","{gt}"),"=","{eq}"))</f>
        <v/>
      </c>
      <c r="M496" t="str">
        <f>IF(B496="","","k"&amp;SUBSTITUTE(SUBSTITUTE(SUBSTITUTE(SUBSTITUTE(SUBSTITUTE(SUBSTITUTE(B496,"~","{t}"),"*","{s}"),"?","{q}"),"&lt;","{lt}"),"&gt;","{gt}"),"=","{eq}"))</f>
        <v/>
      </c>
    </row>
    <row r="497" spans="1:13" x14ac:dyDescent="0.25">
      <c r="A497" s="5"/>
      <c r="B497" s="5"/>
      <c r="C497" s="8"/>
      <c r="D497" s="8"/>
      <c r="E497" s="12"/>
      <c r="F497" s="12"/>
      <c r="G497" s="13" t="str">
        <f>IF(OR(H497="Current",H497="1–30 days",H497="31–60 days",H497="61–90 days",H497="91+ days"),IF(D497&gt;=Setup!$B$4,0,DATEDIF(D497,Setup!$B$4,"D")),"")</f>
        <v/>
      </c>
      <c r="H497" s="14" t="str">
        <f>IF(AND(A497="",B497="",C497="",D497="",E497="",F497=""),"",IF(OR(A497="",B497="",C497="",D497="",E497="",F497=""),"Incomplete",IF(COUNTIF($L$5:$L$1004,L497)&gt;1,"Check invoice #",IF(OR(COUNT(E497)=0,COUNT(F497)=0),"Check amounts",IF(OR(E497&lt;0,F497&lt;0,F497&gt;E497),"Check amounts",IF(OR(COUNT(C497)=0,COUNT(D497)=0),"Check dates",IF(D497&lt;C497,"Check dates",IF(ROUND(F497,2)=0,"Paid / zero balance",IF(Setup!$B$4="","Set aging date",IF(D497&gt;=Setup!$B$4,"Current",IF(DATEDIF(D497,Setup!$B$4,"D")&lt;=30,"1–30 days",IF(DATEDIF(D497,Setup!$B$4,"D")&lt;=60,"31–60 days",IF(DATEDIF(D497,Setup!$B$4,"D")&lt;=90,"61–90 days","91+ days")))))))))))))</f>
        <v/>
      </c>
      <c r="I497" s="5"/>
      <c r="J497" s="15">
        <f>IF(OR(H497="Current",H497="1–30 days",H497="31–60 days",H497="61–90 days",H497="91+ days"),F497,0)</f>
        <v>0</v>
      </c>
      <c r="K497">
        <f>IF(J497&gt;0,IF(COUNTIFS($M$5:$M497,M497,$J$5:$J497,"&gt;0")=1,1,0),0)</f>
        <v>0</v>
      </c>
      <c r="L497" t="str">
        <f>IF(A497="","","k"&amp;SUBSTITUTE(SUBSTITUTE(SUBSTITUTE(SUBSTITUTE(SUBSTITUTE(SUBSTITUTE(A497,"~","{t}"),"*","{s}"),"?","{q}"),"&lt;","{lt}"),"&gt;","{gt}"),"=","{eq}"))</f>
        <v/>
      </c>
      <c r="M497" t="str">
        <f>IF(B497="","","k"&amp;SUBSTITUTE(SUBSTITUTE(SUBSTITUTE(SUBSTITUTE(SUBSTITUTE(SUBSTITUTE(B497,"~","{t}"),"*","{s}"),"?","{q}"),"&lt;","{lt}"),"&gt;","{gt}"),"=","{eq}"))</f>
        <v/>
      </c>
    </row>
    <row r="498" spans="1:13" x14ac:dyDescent="0.25">
      <c r="A498" s="5"/>
      <c r="B498" s="5"/>
      <c r="C498" s="8"/>
      <c r="D498" s="8"/>
      <c r="E498" s="12"/>
      <c r="F498" s="12"/>
      <c r="G498" s="13" t="str">
        <f>IF(OR(H498="Current",H498="1–30 days",H498="31–60 days",H498="61–90 days",H498="91+ days"),IF(D498&gt;=Setup!$B$4,0,DATEDIF(D498,Setup!$B$4,"D")),"")</f>
        <v/>
      </c>
      <c r="H498" s="14" t="str">
        <f>IF(AND(A498="",B498="",C498="",D498="",E498="",F498=""),"",IF(OR(A498="",B498="",C498="",D498="",E498="",F498=""),"Incomplete",IF(COUNTIF($L$5:$L$1004,L498)&gt;1,"Check invoice #",IF(OR(COUNT(E498)=0,COUNT(F498)=0),"Check amounts",IF(OR(E498&lt;0,F498&lt;0,F498&gt;E498),"Check amounts",IF(OR(COUNT(C498)=0,COUNT(D498)=0),"Check dates",IF(D498&lt;C498,"Check dates",IF(ROUND(F498,2)=0,"Paid / zero balance",IF(Setup!$B$4="","Set aging date",IF(D498&gt;=Setup!$B$4,"Current",IF(DATEDIF(D498,Setup!$B$4,"D")&lt;=30,"1–30 days",IF(DATEDIF(D498,Setup!$B$4,"D")&lt;=60,"31–60 days",IF(DATEDIF(D498,Setup!$B$4,"D")&lt;=90,"61–90 days","91+ days")))))))))))))</f>
        <v/>
      </c>
      <c r="I498" s="5"/>
      <c r="J498" s="15">
        <f>IF(OR(H498="Current",H498="1–30 days",H498="31–60 days",H498="61–90 days",H498="91+ days"),F498,0)</f>
        <v>0</v>
      </c>
      <c r="K498">
        <f>IF(J498&gt;0,IF(COUNTIFS($M$5:$M498,M498,$J$5:$J498,"&gt;0")=1,1,0),0)</f>
        <v>0</v>
      </c>
      <c r="L498" t="str">
        <f>IF(A498="","","k"&amp;SUBSTITUTE(SUBSTITUTE(SUBSTITUTE(SUBSTITUTE(SUBSTITUTE(SUBSTITUTE(A498,"~","{t}"),"*","{s}"),"?","{q}"),"&lt;","{lt}"),"&gt;","{gt}"),"=","{eq}"))</f>
        <v/>
      </c>
      <c r="M498" t="str">
        <f>IF(B498="","","k"&amp;SUBSTITUTE(SUBSTITUTE(SUBSTITUTE(SUBSTITUTE(SUBSTITUTE(SUBSTITUTE(B498,"~","{t}"),"*","{s}"),"?","{q}"),"&lt;","{lt}"),"&gt;","{gt}"),"=","{eq}"))</f>
        <v/>
      </c>
    </row>
    <row r="499" spans="1:13" x14ac:dyDescent="0.25">
      <c r="A499" s="5"/>
      <c r="B499" s="5"/>
      <c r="C499" s="8"/>
      <c r="D499" s="8"/>
      <c r="E499" s="12"/>
      <c r="F499" s="12"/>
      <c r="G499" s="13" t="str">
        <f>IF(OR(H499="Current",H499="1–30 days",H499="31–60 days",H499="61–90 days",H499="91+ days"),IF(D499&gt;=Setup!$B$4,0,DATEDIF(D499,Setup!$B$4,"D")),"")</f>
        <v/>
      </c>
      <c r="H499" s="14" t="str">
        <f>IF(AND(A499="",B499="",C499="",D499="",E499="",F499=""),"",IF(OR(A499="",B499="",C499="",D499="",E499="",F499=""),"Incomplete",IF(COUNTIF($L$5:$L$1004,L499)&gt;1,"Check invoice #",IF(OR(COUNT(E499)=0,COUNT(F499)=0),"Check amounts",IF(OR(E499&lt;0,F499&lt;0,F499&gt;E499),"Check amounts",IF(OR(COUNT(C499)=0,COUNT(D499)=0),"Check dates",IF(D499&lt;C499,"Check dates",IF(ROUND(F499,2)=0,"Paid / zero balance",IF(Setup!$B$4="","Set aging date",IF(D499&gt;=Setup!$B$4,"Current",IF(DATEDIF(D499,Setup!$B$4,"D")&lt;=30,"1–30 days",IF(DATEDIF(D499,Setup!$B$4,"D")&lt;=60,"31–60 days",IF(DATEDIF(D499,Setup!$B$4,"D")&lt;=90,"61–90 days","91+ days")))))))))))))</f>
        <v/>
      </c>
      <c r="I499" s="5"/>
      <c r="J499" s="15">
        <f>IF(OR(H499="Current",H499="1–30 days",H499="31–60 days",H499="61–90 days",H499="91+ days"),F499,0)</f>
        <v>0</v>
      </c>
      <c r="K499">
        <f>IF(J499&gt;0,IF(COUNTIFS($M$5:$M499,M499,$J$5:$J499,"&gt;0")=1,1,0),0)</f>
        <v>0</v>
      </c>
      <c r="L499" t="str">
        <f>IF(A499="","","k"&amp;SUBSTITUTE(SUBSTITUTE(SUBSTITUTE(SUBSTITUTE(SUBSTITUTE(SUBSTITUTE(A499,"~","{t}"),"*","{s}"),"?","{q}"),"&lt;","{lt}"),"&gt;","{gt}"),"=","{eq}"))</f>
        <v/>
      </c>
      <c r="M499" t="str">
        <f>IF(B499="","","k"&amp;SUBSTITUTE(SUBSTITUTE(SUBSTITUTE(SUBSTITUTE(SUBSTITUTE(SUBSTITUTE(B499,"~","{t}"),"*","{s}"),"?","{q}"),"&lt;","{lt}"),"&gt;","{gt}"),"=","{eq}"))</f>
        <v/>
      </c>
    </row>
    <row r="500" spans="1:13" x14ac:dyDescent="0.25">
      <c r="A500" s="5"/>
      <c r="B500" s="5"/>
      <c r="C500" s="8"/>
      <c r="D500" s="8"/>
      <c r="E500" s="12"/>
      <c r="F500" s="12"/>
      <c r="G500" s="13" t="str">
        <f>IF(OR(H500="Current",H500="1–30 days",H500="31–60 days",H500="61–90 days",H500="91+ days"),IF(D500&gt;=Setup!$B$4,0,DATEDIF(D500,Setup!$B$4,"D")),"")</f>
        <v/>
      </c>
      <c r="H500" s="14" t="str">
        <f>IF(AND(A500="",B500="",C500="",D500="",E500="",F500=""),"",IF(OR(A500="",B500="",C500="",D500="",E500="",F500=""),"Incomplete",IF(COUNTIF($L$5:$L$1004,L500)&gt;1,"Check invoice #",IF(OR(COUNT(E500)=0,COUNT(F500)=0),"Check amounts",IF(OR(E500&lt;0,F500&lt;0,F500&gt;E500),"Check amounts",IF(OR(COUNT(C500)=0,COUNT(D500)=0),"Check dates",IF(D500&lt;C500,"Check dates",IF(ROUND(F500,2)=0,"Paid / zero balance",IF(Setup!$B$4="","Set aging date",IF(D500&gt;=Setup!$B$4,"Current",IF(DATEDIF(D500,Setup!$B$4,"D")&lt;=30,"1–30 days",IF(DATEDIF(D500,Setup!$B$4,"D")&lt;=60,"31–60 days",IF(DATEDIF(D500,Setup!$B$4,"D")&lt;=90,"61–90 days","91+ days")))))))))))))</f>
        <v/>
      </c>
      <c r="I500" s="5"/>
      <c r="J500" s="15">
        <f>IF(OR(H500="Current",H500="1–30 days",H500="31–60 days",H500="61–90 days",H500="91+ days"),F500,0)</f>
        <v>0</v>
      </c>
      <c r="K500">
        <f>IF(J500&gt;0,IF(COUNTIFS($M$5:$M500,M500,$J$5:$J500,"&gt;0")=1,1,0),0)</f>
        <v>0</v>
      </c>
      <c r="L500" t="str">
        <f>IF(A500="","","k"&amp;SUBSTITUTE(SUBSTITUTE(SUBSTITUTE(SUBSTITUTE(SUBSTITUTE(SUBSTITUTE(A500,"~","{t}"),"*","{s}"),"?","{q}"),"&lt;","{lt}"),"&gt;","{gt}"),"=","{eq}"))</f>
        <v/>
      </c>
      <c r="M500" t="str">
        <f>IF(B500="","","k"&amp;SUBSTITUTE(SUBSTITUTE(SUBSTITUTE(SUBSTITUTE(SUBSTITUTE(SUBSTITUTE(B500,"~","{t}"),"*","{s}"),"?","{q}"),"&lt;","{lt}"),"&gt;","{gt}"),"=","{eq}"))</f>
        <v/>
      </c>
    </row>
    <row r="501" spans="1:13" x14ac:dyDescent="0.25">
      <c r="A501" s="5"/>
      <c r="B501" s="5"/>
      <c r="C501" s="8"/>
      <c r="D501" s="8"/>
      <c r="E501" s="12"/>
      <c r="F501" s="12"/>
      <c r="G501" s="13" t="str">
        <f>IF(OR(H501="Current",H501="1–30 days",H501="31–60 days",H501="61–90 days",H501="91+ days"),IF(D501&gt;=Setup!$B$4,0,DATEDIF(D501,Setup!$B$4,"D")),"")</f>
        <v/>
      </c>
      <c r="H501" s="14" t="str">
        <f>IF(AND(A501="",B501="",C501="",D501="",E501="",F501=""),"",IF(OR(A501="",B501="",C501="",D501="",E501="",F501=""),"Incomplete",IF(COUNTIF($L$5:$L$1004,L501)&gt;1,"Check invoice #",IF(OR(COUNT(E501)=0,COUNT(F501)=0),"Check amounts",IF(OR(E501&lt;0,F501&lt;0,F501&gt;E501),"Check amounts",IF(OR(COUNT(C501)=0,COUNT(D501)=0),"Check dates",IF(D501&lt;C501,"Check dates",IF(ROUND(F501,2)=0,"Paid / zero balance",IF(Setup!$B$4="","Set aging date",IF(D501&gt;=Setup!$B$4,"Current",IF(DATEDIF(D501,Setup!$B$4,"D")&lt;=30,"1–30 days",IF(DATEDIF(D501,Setup!$B$4,"D")&lt;=60,"31–60 days",IF(DATEDIF(D501,Setup!$B$4,"D")&lt;=90,"61–90 days","91+ days")))))))))))))</f>
        <v/>
      </c>
      <c r="I501" s="5"/>
      <c r="J501" s="15">
        <f>IF(OR(H501="Current",H501="1–30 days",H501="31–60 days",H501="61–90 days",H501="91+ days"),F501,0)</f>
        <v>0</v>
      </c>
      <c r="K501">
        <f>IF(J501&gt;0,IF(COUNTIFS($M$5:$M501,M501,$J$5:$J501,"&gt;0")=1,1,0),0)</f>
        <v>0</v>
      </c>
      <c r="L501" t="str">
        <f>IF(A501="","","k"&amp;SUBSTITUTE(SUBSTITUTE(SUBSTITUTE(SUBSTITUTE(SUBSTITUTE(SUBSTITUTE(A501,"~","{t}"),"*","{s}"),"?","{q}"),"&lt;","{lt}"),"&gt;","{gt}"),"=","{eq}"))</f>
        <v/>
      </c>
      <c r="M501" t="str">
        <f>IF(B501="","","k"&amp;SUBSTITUTE(SUBSTITUTE(SUBSTITUTE(SUBSTITUTE(SUBSTITUTE(SUBSTITUTE(B501,"~","{t}"),"*","{s}"),"?","{q}"),"&lt;","{lt}"),"&gt;","{gt}"),"=","{eq}"))</f>
        <v/>
      </c>
    </row>
    <row r="502" spans="1:13" x14ac:dyDescent="0.25">
      <c r="A502" s="5"/>
      <c r="B502" s="5"/>
      <c r="C502" s="8"/>
      <c r="D502" s="8"/>
      <c r="E502" s="12"/>
      <c r="F502" s="12"/>
      <c r="G502" s="13" t="str">
        <f>IF(OR(H502="Current",H502="1–30 days",H502="31–60 days",H502="61–90 days",H502="91+ days"),IF(D502&gt;=Setup!$B$4,0,DATEDIF(D502,Setup!$B$4,"D")),"")</f>
        <v/>
      </c>
      <c r="H502" s="14" t="str">
        <f>IF(AND(A502="",B502="",C502="",D502="",E502="",F502=""),"",IF(OR(A502="",B502="",C502="",D502="",E502="",F502=""),"Incomplete",IF(COUNTIF($L$5:$L$1004,L502)&gt;1,"Check invoice #",IF(OR(COUNT(E502)=0,COUNT(F502)=0),"Check amounts",IF(OR(E502&lt;0,F502&lt;0,F502&gt;E502),"Check amounts",IF(OR(COUNT(C502)=0,COUNT(D502)=0),"Check dates",IF(D502&lt;C502,"Check dates",IF(ROUND(F502,2)=0,"Paid / zero balance",IF(Setup!$B$4="","Set aging date",IF(D502&gt;=Setup!$B$4,"Current",IF(DATEDIF(D502,Setup!$B$4,"D")&lt;=30,"1–30 days",IF(DATEDIF(D502,Setup!$B$4,"D")&lt;=60,"31–60 days",IF(DATEDIF(D502,Setup!$B$4,"D")&lt;=90,"61–90 days","91+ days")))))))))))))</f>
        <v/>
      </c>
      <c r="I502" s="5"/>
      <c r="J502" s="15">
        <f>IF(OR(H502="Current",H502="1–30 days",H502="31–60 days",H502="61–90 days",H502="91+ days"),F502,0)</f>
        <v>0</v>
      </c>
      <c r="K502">
        <f>IF(J502&gt;0,IF(COUNTIFS($M$5:$M502,M502,$J$5:$J502,"&gt;0")=1,1,0),0)</f>
        <v>0</v>
      </c>
      <c r="L502" t="str">
        <f>IF(A502="","","k"&amp;SUBSTITUTE(SUBSTITUTE(SUBSTITUTE(SUBSTITUTE(SUBSTITUTE(SUBSTITUTE(A502,"~","{t}"),"*","{s}"),"?","{q}"),"&lt;","{lt}"),"&gt;","{gt}"),"=","{eq}"))</f>
        <v/>
      </c>
      <c r="M502" t="str">
        <f>IF(B502="","","k"&amp;SUBSTITUTE(SUBSTITUTE(SUBSTITUTE(SUBSTITUTE(SUBSTITUTE(SUBSTITUTE(B502,"~","{t}"),"*","{s}"),"?","{q}"),"&lt;","{lt}"),"&gt;","{gt}"),"=","{eq}"))</f>
        <v/>
      </c>
    </row>
    <row r="503" spans="1:13" x14ac:dyDescent="0.25">
      <c r="A503" s="5"/>
      <c r="B503" s="5"/>
      <c r="C503" s="8"/>
      <c r="D503" s="8"/>
      <c r="E503" s="12"/>
      <c r="F503" s="12"/>
      <c r="G503" s="13" t="str">
        <f>IF(OR(H503="Current",H503="1–30 days",H503="31–60 days",H503="61–90 days",H503="91+ days"),IF(D503&gt;=Setup!$B$4,0,DATEDIF(D503,Setup!$B$4,"D")),"")</f>
        <v/>
      </c>
      <c r="H503" s="14" t="str">
        <f>IF(AND(A503="",B503="",C503="",D503="",E503="",F503=""),"",IF(OR(A503="",B503="",C503="",D503="",E503="",F503=""),"Incomplete",IF(COUNTIF($L$5:$L$1004,L503)&gt;1,"Check invoice #",IF(OR(COUNT(E503)=0,COUNT(F503)=0),"Check amounts",IF(OR(E503&lt;0,F503&lt;0,F503&gt;E503),"Check amounts",IF(OR(COUNT(C503)=0,COUNT(D503)=0),"Check dates",IF(D503&lt;C503,"Check dates",IF(ROUND(F503,2)=0,"Paid / zero balance",IF(Setup!$B$4="","Set aging date",IF(D503&gt;=Setup!$B$4,"Current",IF(DATEDIF(D503,Setup!$B$4,"D")&lt;=30,"1–30 days",IF(DATEDIF(D503,Setup!$B$4,"D")&lt;=60,"31–60 days",IF(DATEDIF(D503,Setup!$B$4,"D")&lt;=90,"61–90 days","91+ days")))))))))))))</f>
        <v/>
      </c>
      <c r="I503" s="5"/>
      <c r="J503" s="15">
        <f>IF(OR(H503="Current",H503="1–30 days",H503="31–60 days",H503="61–90 days",H503="91+ days"),F503,0)</f>
        <v>0</v>
      </c>
      <c r="K503">
        <f>IF(J503&gt;0,IF(COUNTIFS($M$5:$M503,M503,$J$5:$J503,"&gt;0")=1,1,0),0)</f>
        <v>0</v>
      </c>
      <c r="L503" t="str">
        <f>IF(A503="","","k"&amp;SUBSTITUTE(SUBSTITUTE(SUBSTITUTE(SUBSTITUTE(SUBSTITUTE(SUBSTITUTE(A503,"~","{t}"),"*","{s}"),"?","{q}"),"&lt;","{lt}"),"&gt;","{gt}"),"=","{eq}"))</f>
        <v/>
      </c>
      <c r="M503" t="str">
        <f>IF(B503="","","k"&amp;SUBSTITUTE(SUBSTITUTE(SUBSTITUTE(SUBSTITUTE(SUBSTITUTE(SUBSTITUTE(B503,"~","{t}"),"*","{s}"),"?","{q}"),"&lt;","{lt}"),"&gt;","{gt}"),"=","{eq}"))</f>
        <v/>
      </c>
    </row>
    <row r="504" spans="1:13" x14ac:dyDescent="0.25">
      <c r="A504" s="5"/>
      <c r="B504" s="5"/>
      <c r="C504" s="8"/>
      <c r="D504" s="8"/>
      <c r="E504" s="12"/>
      <c r="F504" s="12"/>
      <c r="G504" s="13" t="str">
        <f>IF(OR(H504="Current",H504="1–30 days",H504="31–60 days",H504="61–90 days",H504="91+ days"),IF(D504&gt;=Setup!$B$4,0,DATEDIF(D504,Setup!$B$4,"D")),"")</f>
        <v/>
      </c>
      <c r="H504" s="14" t="str">
        <f>IF(AND(A504="",B504="",C504="",D504="",E504="",F504=""),"",IF(OR(A504="",B504="",C504="",D504="",E504="",F504=""),"Incomplete",IF(COUNTIF($L$5:$L$1004,L504)&gt;1,"Check invoice #",IF(OR(COUNT(E504)=0,COUNT(F504)=0),"Check amounts",IF(OR(E504&lt;0,F504&lt;0,F504&gt;E504),"Check amounts",IF(OR(COUNT(C504)=0,COUNT(D504)=0),"Check dates",IF(D504&lt;C504,"Check dates",IF(ROUND(F504,2)=0,"Paid / zero balance",IF(Setup!$B$4="","Set aging date",IF(D504&gt;=Setup!$B$4,"Current",IF(DATEDIF(D504,Setup!$B$4,"D")&lt;=30,"1–30 days",IF(DATEDIF(D504,Setup!$B$4,"D")&lt;=60,"31–60 days",IF(DATEDIF(D504,Setup!$B$4,"D")&lt;=90,"61–90 days","91+ days")))))))))))))</f>
        <v/>
      </c>
      <c r="I504" s="5"/>
      <c r="J504" s="15">
        <f>IF(OR(H504="Current",H504="1–30 days",H504="31–60 days",H504="61–90 days",H504="91+ days"),F504,0)</f>
        <v>0</v>
      </c>
      <c r="K504">
        <f>IF(J504&gt;0,IF(COUNTIFS($M$5:$M504,M504,$J$5:$J504,"&gt;0")=1,1,0),0)</f>
        <v>0</v>
      </c>
      <c r="L504" t="str">
        <f>IF(A504="","","k"&amp;SUBSTITUTE(SUBSTITUTE(SUBSTITUTE(SUBSTITUTE(SUBSTITUTE(SUBSTITUTE(A504,"~","{t}"),"*","{s}"),"?","{q}"),"&lt;","{lt}"),"&gt;","{gt}"),"=","{eq}"))</f>
        <v/>
      </c>
      <c r="M504" t="str">
        <f>IF(B504="","","k"&amp;SUBSTITUTE(SUBSTITUTE(SUBSTITUTE(SUBSTITUTE(SUBSTITUTE(SUBSTITUTE(B504,"~","{t}"),"*","{s}"),"?","{q}"),"&lt;","{lt}"),"&gt;","{gt}"),"=","{eq}"))</f>
        <v/>
      </c>
    </row>
    <row r="505" spans="1:13" x14ac:dyDescent="0.25">
      <c r="A505" s="5"/>
      <c r="B505" s="5"/>
      <c r="C505" s="8"/>
      <c r="D505" s="8"/>
      <c r="E505" s="12"/>
      <c r="F505" s="12"/>
      <c r="G505" s="13" t="str">
        <f>IF(OR(H505="Current",H505="1–30 days",H505="31–60 days",H505="61–90 days",H505="91+ days"),IF(D505&gt;=Setup!$B$4,0,DATEDIF(D505,Setup!$B$4,"D")),"")</f>
        <v/>
      </c>
      <c r="H505" s="14" t="str">
        <f>IF(AND(A505="",B505="",C505="",D505="",E505="",F505=""),"",IF(OR(A505="",B505="",C505="",D505="",E505="",F505=""),"Incomplete",IF(COUNTIF($L$5:$L$1004,L505)&gt;1,"Check invoice #",IF(OR(COUNT(E505)=0,COUNT(F505)=0),"Check amounts",IF(OR(E505&lt;0,F505&lt;0,F505&gt;E505),"Check amounts",IF(OR(COUNT(C505)=0,COUNT(D505)=0),"Check dates",IF(D505&lt;C505,"Check dates",IF(ROUND(F505,2)=0,"Paid / zero balance",IF(Setup!$B$4="","Set aging date",IF(D505&gt;=Setup!$B$4,"Current",IF(DATEDIF(D505,Setup!$B$4,"D")&lt;=30,"1–30 days",IF(DATEDIF(D505,Setup!$B$4,"D")&lt;=60,"31–60 days",IF(DATEDIF(D505,Setup!$B$4,"D")&lt;=90,"61–90 days","91+ days")))))))))))))</f>
        <v/>
      </c>
      <c r="I505" s="5"/>
      <c r="J505" s="15">
        <f>IF(OR(H505="Current",H505="1–30 days",H505="31–60 days",H505="61–90 days",H505="91+ days"),F505,0)</f>
        <v>0</v>
      </c>
      <c r="K505">
        <f>IF(J505&gt;0,IF(COUNTIFS($M$5:$M505,M505,$J$5:$J505,"&gt;0")=1,1,0),0)</f>
        <v>0</v>
      </c>
      <c r="L505" t="str">
        <f>IF(A505="","","k"&amp;SUBSTITUTE(SUBSTITUTE(SUBSTITUTE(SUBSTITUTE(SUBSTITUTE(SUBSTITUTE(A505,"~","{t}"),"*","{s}"),"?","{q}"),"&lt;","{lt}"),"&gt;","{gt}"),"=","{eq}"))</f>
        <v/>
      </c>
      <c r="M505" t="str">
        <f>IF(B505="","","k"&amp;SUBSTITUTE(SUBSTITUTE(SUBSTITUTE(SUBSTITUTE(SUBSTITUTE(SUBSTITUTE(B505,"~","{t}"),"*","{s}"),"?","{q}"),"&lt;","{lt}"),"&gt;","{gt}"),"=","{eq}"))</f>
        <v/>
      </c>
    </row>
    <row r="506" spans="1:13" x14ac:dyDescent="0.25">
      <c r="A506" s="5"/>
      <c r="B506" s="5"/>
      <c r="C506" s="8"/>
      <c r="D506" s="8"/>
      <c r="E506" s="12"/>
      <c r="F506" s="12"/>
      <c r="G506" s="13" t="str">
        <f>IF(OR(H506="Current",H506="1–30 days",H506="31–60 days",H506="61–90 days",H506="91+ days"),IF(D506&gt;=Setup!$B$4,0,DATEDIF(D506,Setup!$B$4,"D")),"")</f>
        <v/>
      </c>
      <c r="H506" s="14" t="str">
        <f>IF(AND(A506="",B506="",C506="",D506="",E506="",F506=""),"",IF(OR(A506="",B506="",C506="",D506="",E506="",F506=""),"Incomplete",IF(COUNTIF($L$5:$L$1004,L506)&gt;1,"Check invoice #",IF(OR(COUNT(E506)=0,COUNT(F506)=0),"Check amounts",IF(OR(E506&lt;0,F506&lt;0,F506&gt;E506),"Check amounts",IF(OR(COUNT(C506)=0,COUNT(D506)=0),"Check dates",IF(D506&lt;C506,"Check dates",IF(ROUND(F506,2)=0,"Paid / zero balance",IF(Setup!$B$4="","Set aging date",IF(D506&gt;=Setup!$B$4,"Current",IF(DATEDIF(D506,Setup!$B$4,"D")&lt;=30,"1–30 days",IF(DATEDIF(D506,Setup!$B$4,"D")&lt;=60,"31–60 days",IF(DATEDIF(D506,Setup!$B$4,"D")&lt;=90,"61–90 days","91+ days")))))))))))))</f>
        <v/>
      </c>
      <c r="I506" s="5"/>
      <c r="J506" s="15">
        <f>IF(OR(H506="Current",H506="1–30 days",H506="31–60 days",H506="61–90 days",H506="91+ days"),F506,0)</f>
        <v>0</v>
      </c>
      <c r="K506">
        <f>IF(J506&gt;0,IF(COUNTIFS($M$5:$M506,M506,$J$5:$J506,"&gt;0")=1,1,0),0)</f>
        <v>0</v>
      </c>
      <c r="L506" t="str">
        <f>IF(A506="","","k"&amp;SUBSTITUTE(SUBSTITUTE(SUBSTITUTE(SUBSTITUTE(SUBSTITUTE(SUBSTITUTE(A506,"~","{t}"),"*","{s}"),"?","{q}"),"&lt;","{lt}"),"&gt;","{gt}"),"=","{eq}"))</f>
        <v/>
      </c>
      <c r="M506" t="str">
        <f>IF(B506="","","k"&amp;SUBSTITUTE(SUBSTITUTE(SUBSTITUTE(SUBSTITUTE(SUBSTITUTE(SUBSTITUTE(B506,"~","{t}"),"*","{s}"),"?","{q}"),"&lt;","{lt}"),"&gt;","{gt}"),"=","{eq}"))</f>
        <v/>
      </c>
    </row>
    <row r="507" spans="1:13" x14ac:dyDescent="0.25">
      <c r="A507" s="5"/>
      <c r="B507" s="5"/>
      <c r="C507" s="8"/>
      <c r="D507" s="8"/>
      <c r="E507" s="12"/>
      <c r="F507" s="12"/>
      <c r="G507" s="13" t="str">
        <f>IF(OR(H507="Current",H507="1–30 days",H507="31–60 days",H507="61–90 days",H507="91+ days"),IF(D507&gt;=Setup!$B$4,0,DATEDIF(D507,Setup!$B$4,"D")),"")</f>
        <v/>
      </c>
      <c r="H507" s="14" t="str">
        <f>IF(AND(A507="",B507="",C507="",D507="",E507="",F507=""),"",IF(OR(A507="",B507="",C507="",D507="",E507="",F507=""),"Incomplete",IF(COUNTIF($L$5:$L$1004,L507)&gt;1,"Check invoice #",IF(OR(COUNT(E507)=0,COUNT(F507)=0),"Check amounts",IF(OR(E507&lt;0,F507&lt;0,F507&gt;E507),"Check amounts",IF(OR(COUNT(C507)=0,COUNT(D507)=0),"Check dates",IF(D507&lt;C507,"Check dates",IF(ROUND(F507,2)=0,"Paid / zero balance",IF(Setup!$B$4="","Set aging date",IF(D507&gt;=Setup!$B$4,"Current",IF(DATEDIF(D507,Setup!$B$4,"D")&lt;=30,"1–30 days",IF(DATEDIF(D507,Setup!$B$4,"D")&lt;=60,"31–60 days",IF(DATEDIF(D507,Setup!$B$4,"D")&lt;=90,"61–90 days","91+ days")))))))))))))</f>
        <v/>
      </c>
      <c r="I507" s="5"/>
      <c r="J507" s="15">
        <f>IF(OR(H507="Current",H507="1–30 days",H507="31–60 days",H507="61–90 days",H507="91+ days"),F507,0)</f>
        <v>0</v>
      </c>
      <c r="K507">
        <f>IF(J507&gt;0,IF(COUNTIFS($M$5:$M507,M507,$J$5:$J507,"&gt;0")=1,1,0),0)</f>
        <v>0</v>
      </c>
      <c r="L507" t="str">
        <f>IF(A507="","","k"&amp;SUBSTITUTE(SUBSTITUTE(SUBSTITUTE(SUBSTITUTE(SUBSTITUTE(SUBSTITUTE(A507,"~","{t}"),"*","{s}"),"?","{q}"),"&lt;","{lt}"),"&gt;","{gt}"),"=","{eq}"))</f>
        <v/>
      </c>
      <c r="M507" t="str">
        <f>IF(B507="","","k"&amp;SUBSTITUTE(SUBSTITUTE(SUBSTITUTE(SUBSTITUTE(SUBSTITUTE(SUBSTITUTE(B507,"~","{t}"),"*","{s}"),"?","{q}"),"&lt;","{lt}"),"&gt;","{gt}"),"=","{eq}"))</f>
        <v/>
      </c>
    </row>
    <row r="508" spans="1:13" x14ac:dyDescent="0.25">
      <c r="A508" s="5"/>
      <c r="B508" s="5"/>
      <c r="C508" s="8"/>
      <c r="D508" s="8"/>
      <c r="E508" s="12"/>
      <c r="F508" s="12"/>
      <c r="G508" s="13" t="str">
        <f>IF(OR(H508="Current",H508="1–30 days",H508="31–60 days",H508="61–90 days",H508="91+ days"),IF(D508&gt;=Setup!$B$4,0,DATEDIF(D508,Setup!$B$4,"D")),"")</f>
        <v/>
      </c>
      <c r="H508" s="14" t="str">
        <f>IF(AND(A508="",B508="",C508="",D508="",E508="",F508=""),"",IF(OR(A508="",B508="",C508="",D508="",E508="",F508=""),"Incomplete",IF(COUNTIF($L$5:$L$1004,L508)&gt;1,"Check invoice #",IF(OR(COUNT(E508)=0,COUNT(F508)=0),"Check amounts",IF(OR(E508&lt;0,F508&lt;0,F508&gt;E508),"Check amounts",IF(OR(COUNT(C508)=0,COUNT(D508)=0),"Check dates",IF(D508&lt;C508,"Check dates",IF(ROUND(F508,2)=0,"Paid / zero balance",IF(Setup!$B$4="","Set aging date",IF(D508&gt;=Setup!$B$4,"Current",IF(DATEDIF(D508,Setup!$B$4,"D")&lt;=30,"1–30 days",IF(DATEDIF(D508,Setup!$B$4,"D")&lt;=60,"31–60 days",IF(DATEDIF(D508,Setup!$B$4,"D")&lt;=90,"61–90 days","91+ days")))))))))))))</f>
        <v/>
      </c>
      <c r="I508" s="5"/>
      <c r="J508" s="15">
        <f>IF(OR(H508="Current",H508="1–30 days",H508="31–60 days",H508="61–90 days",H508="91+ days"),F508,0)</f>
        <v>0</v>
      </c>
      <c r="K508">
        <f>IF(J508&gt;0,IF(COUNTIFS($M$5:$M508,M508,$J$5:$J508,"&gt;0")=1,1,0),0)</f>
        <v>0</v>
      </c>
      <c r="L508" t="str">
        <f>IF(A508="","","k"&amp;SUBSTITUTE(SUBSTITUTE(SUBSTITUTE(SUBSTITUTE(SUBSTITUTE(SUBSTITUTE(A508,"~","{t}"),"*","{s}"),"?","{q}"),"&lt;","{lt}"),"&gt;","{gt}"),"=","{eq}"))</f>
        <v/>
      </c>
      <c r="M508" t="str">
        <f>IF(B508="","","k"&amp;SUBSTITUTE(SUBSTITUTE(SUBSTITUTE(SUBSTITUTE(SUBSTITUTE(SUBSTITUTE(B508,"~","{t}"),"*","{s}"),"?","{q}"),"&lt;","{lt}"),"&gt;","{gt}"),"=","{eq}"))</f>
        <v/>
      </c>
    </row>
    <row r="509" spans="1:13" x14ac:dyDescent="0.25">
      <c r="A509" s="5"/>
      <c r="B509" s="5"/>
      <c r="C509" s="8"/>
      <c r="D509" s="8"/>
      <c r="E509" s="12"/>
      <c r="F509" s="12"/>
      <c r="G509" s="13" t="str">
        <f>IF(OR(H509="Current",H509="1–30 days",H509="31–60 days",H509="61–90 days",H509="91+ days"),IF(D509&gt;=Setup!$B$4,0,DATEDIF(D509,Setup!$B$4,"D")),"")</f>
        <v/>
      </c>
      <c r="H509" s="14" t="str">
        <f>IF(AND(A509="",B509="",C509="",D509="",E509="",F509=""),"",IF(OR(A509="",B509="",C509="",D509="",E509="",F509=""),"Incomplete",IF(COUNTIF($L$5:$L$1004,L509)&gt;1,"Check invoice #",IF(OR(COUNT(E509)=0,COUNT(F509)=0),"Check amounts",IF(OR(E509&lt;0,F509&lt;0,F509&gt;E509),"Check amounts",IF(OR(COUNT(C509)=0,COUNT(D509)=0),"Check dates",IF(D509&lt;C509,"Check dates",IF(ROUND(F509,2)=0,"Paid / zero balance",IF(Setup!$B$4="","Set aging date",IF(D509&gt;=Setup!$B$4,"Current",IF(DATEDIF(D509,Setup!$B$4,"D")&lt;=30,"1–30 days",IF(DATEDIF(D509,Setup!$B$4,"D")&lt;=60,"31–60 days",IF(DATEDIF(D509,Setup!$B$4,"D")&lt;=90,"61–90 days","91+ days")))))))))))))</f>
        <v/>
      </c>
      <c r="I509" s="5"/>
      <c r="J509" s="15">
        <f>IF(OR(H509="Current",H509="1–30 days",H509="31–60 days",H509="61–90 days",H509="91+ days"),F509,0)</f>
        <v>0</v>
      </c>
      <c r="K509">
        <f>IF(J509&gt;0,IF(COUNTIFS($M$5:$M509,M509,$J$5:$J509,"&gt;0")=1,1,0),0)</f>
        <v>0</v>
      </c>
      <c r="L509" t="str">
        <f>IF(A509="","","k"&amp;SUBSTITUTE(SUBSTITUTE(SUBSTITUTE(SUBSTITUTE(SUBSTITUTE(SUBSTITUTE(A509,"~","{t}"),"*","{s}"),"?","{q}"),"&lt;","{lt}"),"&gt;","{gt}"),"=","{eq}"))</f>
        <v/>
      </c>
      <c r="M509" t="str">
        <f>IF(B509="","","k"&amp;SUBSTITUTE(SUBSTITUTE(SUBSTITUTE(SUBSTITUTE(SUBSTITUTE(SUBSTITUTE(B509,"~","{t}"),"*","{s}"),"?","{q}"),"&lt;","{lt}"),"&gt;","{gt}"),"=","{eq}"))</f>
        <v/>
      </c>
    </row>
    <row r="510" spans="1:13" x14ac:dyDescent="0.25">
      <c r="A510" s="5"/>
      <c r="B510" s="5"/>
      <c r="C510" s="8"/>
      <c r="D510" s="8"/>
      <c r="E510" s="12"/>
      <c r="F510" s="12"/>
      <c r="G510" s="13" t="str">
        <f>IF(OR(H510="Current",H510="1–30 days",H510="31–60 days",H510="61–90 days",H510="91+ days"),IF(D510&gt;=Setup!$B$4,0,DATEDIF(D510,Setup!$B$4,"D")),"")</f>
        <v/>
      </c>
      <c r="H510" s="14" t="str">
        <f>IF(AND(A510="",B510="",C510="",D510="",E510="",F510=""),"",IF(OR(A510="",B510="",C510="",D510="",E510="",F510=""),"Incomplete",IF(COUNTIF($L$5:$L$1004,L510)&gt;1,"Check invoice #",IF(OR(COUNT(E510)=0,COUNT(F510)=0),"Check amounts",IF(OR(E510&lt;0,F510&lt;0,F510&gt;E510),"Check amounts",IF(OR(COUNT(C510)=0,COUNT(D510)=0),"Check dates",IF(D510&lt;C510,"Check dates",IF(ROUND(F510,2)=0,"Paid / zero balance",IF(Setup!$B$4="","Set aging date",IF(D510&gt;=Setup!$B$4,"Current",IF(DATEDIF(D510,Setup!$B$4,"D")&lt;=30,"1–30 days",IF(DATEDIF(D510,Setup!$B$4,"D")&lt;=60,"31–60 days",IF(DATEDIF(D510,Setup!$B$4,"D")&lt;=90,"61–90 days","91+ days")))))))))))))</f>
        <v/>
      </c>
      <c r="I510" s="5"/>
      <c r="J510" s="15">
        <f>IF(OR(H510="Current",H510="1–30 days",H510="31–60 days",H510="61–90 days",H510="91+ days"),F510,0)</f>
        <v>0</v>
      </c>
      <c r="K510">
        <f>IF(J510&gt;0,IF(COUNTIFS($M$5:$M510,M510,$J$5:$J510,"&gt;0")=1,1,0),0)</f>
        <v>0</v>
      </c>
      <c r="L510" t="str">
        <f>IF(A510="","","k"&amp;SUBSTITUTE(SUBSTITUTE(SUBSTITUTE(SUBSTITUTE(SUBSTITUTE(SUBSTITUTE(A510,"~","{t}"),"*","{s}"),"?","{q}"),"&lt;","{lt}"),"&gt;","{gt}"),"=","{eq}"))</f>
        <v/>
      </c>
      <c r="M510" t="str">
        <f>IF(B510="","","k"&amp;SUBSTITUTE(SUBSTITUTE(SUBSTITUTE(SUBSTITUTE(SUBSTITUTE(SUBSTITUTE(B510,"~","{t}"),"*","{s}"),"?","{q}"),"&lt;","{lt}"),"&gt;","{gt}"),"=","{eq}"))</f>
        <v/>
      </c>
    </row>
    <row r="511" spans="1:13" x14ac:dyDescent="0.25">
      <c r="A511" s="5"/>
      <c r="B511" s="5"/>
      <c r="C511" s="8"/>
      <c r="D511" s="8"/>
      <c r="E511" s="12"/>
      <c r="F511" s="12"/>
      <c r="G511" s="13" t="str">
        <f>IF(OR(H511="Current",H511="1–30 days",H511="31–60 days",H511="61–90 days",H511="91+ days"),IF(D511&gt;=Setup!$B$4,0,DATEDIF(D511,Setup!$B$4,"D")),"")</f>
        <v/>
      </c>
      <c r="H511" s="14" t="str">
        <f>IF(AND(A511="",B511="",C511="",D511="",E511="",F511=""),"",IF(OR(A511="",B511="",C511="",D511="",E511="",F511=""),"Incomplete",IF(COUNTIF($L$5:$L$1004,L511)&gt;1,"Check invoice #",IF(OR(COUNT(E511)=0,COUNT(F511)=0),"Check amounts",IF(OR(E511&lt;0,F511&lt;0,F511&gt;E511),"Check amounts",IF(OR(COUNT(C511)=0,COUNT(D511)=0),"Check dates",IF(D511&lt;C511,"Check dates",IF(ROUND(F511,2)=0,"Paid / zero balance",IF(Setup!$B$4="","Set aging date",IF(D511&gt;=Setup!$B$4,"Current",IF(DATEDIF(D511,Setup!$B$4,"D")&lt;=30,"1–30 days",IF(DATEDIF(D511,Setup!$B$4,"D")&lt;=60,"31–60 days",IF(DATEDIF(D511,Setup!$B$4,"D")&lt;=90,"61–90 days","91+ days")))))))))))))</f>
        <v/>
      </c>
      <c r="I511" s="5"/>
      <c r="J511" s="15">
        <f>IF(OR(H511="Current",H511="1–30 days",H511="31–60 days",H511="61–90 days",H511="91+ days"),F511,0)</f>
        <v>0</v>
      </c>
      <c r="K511">
        <f>IF(J511&gt;0,IF(COUNTIFS($M$5:$M511,M511,$J$5:$J511,"&gt;0")=1,1,0),0)</f>
        <v>0</v>
      </c>
      <c r="L511" t="str">
        <f>IF(A511="","","k"&amp;SUBSTITUTE(SUBSTITUTE(SUBSTITUTE(SUBSTITUTE(SUBSTITUTE(SUBSTITUTE(A511,"~","{t}"),"*","{s}"),"?","{q}"),"&lt;","{lt}"),"&gt;","{gt}"),"=","{eq}"))</f>
        <v/>
      </c>
      <c r="M511" t="str">
        <f>IF(B511="","","k"&amp;SUBSTITUTE(SUBSTITUTE(SUBSTITUTE(SUBSTITUTE(SUBSTITUTE(SUBSTITUTE(B511,"~","{t}"),"*","{s}"),"?","{q}"),"&lt;","{lt}"),"&gt;","{gt}"),"=","{eq}"))</f>
        <v/>
      </c>
    </row>
    <row r="512" spans="1:13" x14ac:dyDescent="0.25">
      <c r="A512" s="5"/>
      <c r="B512" s="5"/>
      <c r="C512" s="8"/>
      <c r="D512" s="8"/>
      <c r="E512" s="12"/>
      <c r="F512" s="12"/>
      <c r="G512" s="13" t="str">
        <f>IF(OR(H512="Current",H512="1–30 days",H512="31–60 days",H512="61–90 days",H512="91+ days"),IF(D512&gt;=Setup!$B$4,0,DATEDIF(D512,Setup!$B$4,"D")),"")</f>
        <v/>
      </c>
      <c r="H512" s="14" t="str">
        <f>IF(AND(A512="",B512="",C512="",D512="",E512="",F512=""),"",IF(OR(A512="",B512="",C512="",D512="",E512="",F512=""),"Incomplete",IF(COUNTIF($L$5:$L$1004,L512)&gt;1,"Check invoice #",IF(OR(COUNT(E512)=0,COUNT(F512)=0),"Check amounts",IF(OR(E512&lt;0,F512&lt;0,F512&gt;E512),"Check amounts",IF(OR(COUNT(C512)=0,COUNT(D512)=0),"Check dates",IF(D512&lt;C512,"Check dates",IF(ROUND(F512,2)=0,"Paid / zero balance",IF(Setup!$B$4="","Set aging date",IF(D512&gt;=Setup!$B$4,"Current",IF(DATEDIF(D512,Setup!$B$4,"D")&lt;=30,"1–30 days",IF(DATEDIF(D512,Setup!$B$4,"D")&lt;=60,"31–60 days",IF(DATEDIF(D512,Setup!$B$4,"D")&lt;=90,"61–90 days","91+ days")))))))))))))</f>
        <v/>
      </c>
      <c r="I512" s="5"/>
      <c r="J512" s="15">
        <f>IF(OR(H512="Current",H512="1–30 days",H512="31–60 days",H512="61–90 days",H512="91+ days"),F512,0)</f>
        <v>0</v>
      </c>
      <c r="K512">
        <f>IF(J512&gt;0,IF(COUNTIFS($M$5:$M512,M512,$J$5:$J512,"&gt;0")=1,1,0),0)</f>
        <v>0</v>
      </c>
      <c r="L512" t="str">
        <f>IF(A512="","","k"&amp;SUBSTITUTE(SUBSTITUTE(SUBSTITUTE(SUBSTITUTE(SUBSTITUTE(SUBSTITUTE(A512,"~","{t}"),"*","{s}"),"?","{q}"),"&lt;","{lt}"),"&gt;","{gt}"),"=","{eq}"))</f>
        <v/>
      </c>
      <c r="M512" t="str">
        <f>IF(B512="","","k"&amp;SUBSTITUTE(SUBSTITUTE(SUBSTITUTE(SUBSTITUTE(SUBSTITUTE(SUBSTITUTE(B512,"~","{t}"),"*","{s}"),"?","{q}"),"&lt;","{lt}"),"&gt;","{gt}"),"=","{eq}"))</f>
        <v/>
      </c>
    </row>
    <row r="513" spans="1:13" x14ac:dyDescent="0.25">
      <c r="A513" s="5"/>
      <c r="B513" s="5"/>
      <c r="C513" s="8"/>
      <c r="D513" s="8"/>
      <c r="E513" s="12"/>
      <c r="F513" s="12"/>
      <c r="G513" s="13" t="str">
        <f>IF(OR(H513="Current",H513="1–30 days",H513="31–60 days",H513="61–90 days",H513="91+ days"),IF(D513&gt;=Setup!$B$4,0,DATEDIF(D513,Setup!$B$4,"D")),"")</f>
        <v/>
      </c>
      <c r="H513" s="14" t="str">
        <f>IF(AND(A513="",B513="",C513="",D513="",E513="",F513=""),"",IF(OR(A513="",B513="",C513="",D513="",E513="",F513=""),"Incomplete",IF(COUNTIF($L$5:$L$1004,L513)&gt;1,"Check invoice #",IF(OR(COUNT(E513)=0,COUNT(F513)=0),"Check amounts",IF(OR(E513&lt;0,F513&lt;0,F513&gt;E513),"Check amounts",IF(OR(COUNT(C513)=0,COUNT(D513)=0),"Check dates",IF(D513&lt;C513,"Check dates",IF(ROUND(F513,2)=0,"Paid / zero balance",IF(Setup!$B$4="","Set aging date",IF(D513&gt;=Setup!$B$4,"Current",IF(DATEDIF(D513,Setup!$B$4,"D")&lt;=30,"1–30 days",IF(DATEDIF(D513,Setup!$B$4,"D")&lt;=60,"31–60 days",IF(DATEDIF(D513,Setup!$B$4,"D")&lt;=90,"61–90 days","91+ days")))))))))))))</f>
        <v/>
      </c>
      <c r="I513" s="5"/>
      <c r="J513" s="15">
        <f>IF(OR(H513="Current",H513="1–30 days",H513="31–60 days",H513="61–90 days",H513="91+ days"),F513,0)</f>
        <v>0</v>
      </c>
      <c r="K513">
        <f>IF(J513&gt;0,IF(COUNTIFS($M$5:$M513,M513,$J$5:$J513,"&gt;0")=1,1,0),0)</f>
        <v>0</v>
      </c>
      <c r="L513" t="str">
        <f>IF(A513="","","k"&amp;SUBSTITUTE(SUBSTITUTE(SUBSTITUTE(SUBSTITUTE(SUBSTITUTE(SUBSTITUTE(A513,"~","{t}"),"*","{s}"),"?","{q}"),"&lt;","{lt}"),"&gt;","{gt}"),"=","{eq}"))</f>
        <v/>
      </c>
      <c r="M513" t="str">
        <f>IF(B513="","","k"&amp;SUBSTITUTE(SUBSTITUTE(SUBSTITUTE(SUBSTITUTE(SUBSTITUTE(SUBSTITUTE(B513,"~","{t}"),"*","{s}"),"?","{q}"),"&lt;","{lt}"),"&gt;","{gt}"),"=","{eq}"))</f>
        <v/>
      </c>
    </row>
    <row r="514" spans="1:13" x14ac:dyDescent="0.25">
      <c r="A514" s="5"/>
      <c r="B514" s="5"/>
      <c r="C514" s="8"/>
      <c r="D514" s="8"/>
      <c r="E514" s="12"/>
      <c r="F514" s="12"/>
      <c r="G514" s="13" t="str">
        <f>IF(OR(H514="Current",H514="1–30 days",H514="31–60 days",H514="61–90 days",H514="91+ days"),IF(D514&gt;=Setup!$B$4,0,DATEDIF(D514,Setup!$B$4,"D")),"")</f>
        <v/>
      </c>
      <c r="H514" s="14" t="str">
        <f>IF(AND(A514="",B514="",C514="",D514="",E514="",F514=""),"",IF(OR(A514="",B514="",C514="",D514="",E514="",F514=""),"Incomplete",IF(COUNTIF($L$5:$L$1004,L514)&gt;1,"Check invoice #",IF(OR(COUNT(E514)=0,COUNT(F514)=0),"Check amounts",IF(OR(E514&lt;0,F514&lt;0,F514&gt;E514),"Check amounts",IF(OR(COUNT(C514)=0,COUNT(D514)=0),"Check dates",IF(D514&lt;C514,"Check dates",IF(ROUND(F514,2)=0,"Paid / zero balance",IF(Setup!$B$4="","Set aging date",IF(D514&gt;=Setup!$B$4,"Current",IF(DATEDIF(D514,Setup!$B$4,"D")&lt;=30,"1–30 days",IF(DATEDIF(D514,Setup!$B$4,"D")&lt;=60,"31–60 days",IF(DATEDIF(D514,Setup!$B$4,"D")&lt;=90,"61–90 days","91+ days")))))))))))))</f>
        <v/>
      </c>
      <c r="I514" s="5"/>
      <c r="J514" s="15">
        <f>IF(OR(H514="Current",H514="1–30 days",H514="31–60 days",H514="61–90 days",H514="91+ days"),F514,0)</f>
        <v>0</v>
      </c>
      <c r="K514">
        <f>IF(J514&gt;0,IF(COUNTIFS($M$5:$M514,M514,$J$5:$J514,"&gt;0")=1,1,0),0)</f>
        <v>0</v>
      </c>
      <c r="L514" t="str">
        <f>IF(A514="","","k"&amp;SUBSTITUTE(SUBSTITUTE(SUBSTITUTE(SUBSTITUTE(SUBSTITUTE(SUBSTITUTE(A514,"~","{t}"),"*","{s}"),"?","{q}"),"&lt;","{lt}"),"&gt;","{gt}"),"=","{eq}"))</f>
        <v/>
      </c>
      <c r="M514" t="str">
        <f>IF(B514="","","k"&amp;SUBSTITUTE(SUBSTITUTE(SUBSTITUTE(SUBSTITUTE(SUBSTITUTE(SUBSTITUTE(B514,"~","{t}"),"*","{s}"),"?","{q}"),"&lt;","{lt}"),"&gt;","{gt}"),"=","{eq}"))</f>
        <v/>
      </c>
    </row>
    <row r="515" spans="1:13" x14ac:dyDescent="0.25">
      <c r="A515" s="5"/>
      <c r="B515" s="5"/>
      <c r="C515" s="8"/>
      <c r="D515" s="8"/>
      <c r="E515" s="12"/>
      <c r="F515" s="12"/>
      <c r="G515" s="13" t="str">
        <f>IF(OR(H515="Current",H515="1–30 days",H515="31–60 days",H515="61–90 days",H515="91+ days"),IF(D515&gt;=Setup!$B$4,0,DATEDIF(D515,Setup!$B$4,"D")),"")</f>
        <v/>
      </c>
      <c r="H515" s="14" t="str">
        <f>IF(AND(A515="",B515="",C515="",D515="",E515="",F515=""),"",IF(OR(A515="",B515="",C515="",D515="",E515="",F515=""),"Incomplete",IF(COUNTIF($L$5:$L$1004,L515)&gt;1,"Check invoice #",IF(OR(COUNT(E515)=0,COUNT(F515)=0),"Check amounts",IF(OR(E515&lt;0,F515&lt;0,F515&gt;E515),"Check amounts",IF(OR(COUNT(C515)=0,COUNT(D515)=0),"Check dates",IF(D515&lt;C515,"Check dates",IF(ROUND(F515,2)=0,"Paid / zero balance",IF(Setup!$B$4="","Set aging date",IF(D515&gt;=Setup!$B$4,"Current",IF(DATEDIF(D515,Setup!$B$4,"D")&lt;=30,"1–30 days",IF(DATEDIF(D515,Setup!$B$4,"D")&lt;=60,"31–60 days",IF(DATEDIF(D515,Setup!$B$4,"D")&lt;=90,"61–90 days","91+ days")))))))))))))</f>
        <v/>
      </c>
      <c r="I515" s="5"/>
      <c r="J515" s="15">
        <f>IF(OR(H515="Current",H515="1–30 days",H515="31–60 days",H515="61–90 days",H515="91+ days"),F515,0)</f>
        <v>0</v>
      </c>
      <c r="K515">
        <f>IF(J515&gt;0,IF(COUNTIFS($M$5:$M515,M515,$J$5:$J515,"&gt;0")=1,1,0),0)</f>
        <v>0</v>
      </c>
      <c r="L515" t="str">
        <f>IF(A515="","","k"&amp;SUBSTITUTE(SUBSTITUTE(SUBSTITUTE(SUBSTITUTE(SUBSTITUTE(SUBSTITUTE(A515,"~","{t}"),"*","{s}"),"?","{q}"),"&lt;","{lt}"),"&gt;","{gt}"),"=","{eq}"))</f>
        <v/>
      </c>
      <c r="M515" t="str">
        <f>IF(B515="","","k"&amp;SUBSTITUTE(SUBSTITUTE(SUBSTITUTE(SUBSTITUTE(SUBSTITUTE(SUBSTITUTE(B515,"~","{t}"),"*","{s}"),"?","{q}"),"&lt;","{lt}"),"&gt;","{gt}"),"=","{eq}"))</f>
        <v/>
      </c>
    </row>
    <row r="516" spans="1:13" x14ac:dyDescent="0.25">
      <c r="A516" s="5"/>
      <c r="B516" s="5"/>
      <c r="C516" s="8"/>
      <c r="D516" s="8"/>
      <c r="E516" s="12"/>
      <c r="F516" s="12"/>
      <c r="G516" s="13" t="str">
        <f>IF(OR(H516="Current",H516="1–30 days",H516="31–60 days",H516="61–90 days",H516="91+ days"),IF(D516&gt;=Setup!$B$4,0,DATEDIF(D516,Setup!$B$4,"D")),"")</f>
        <v/>
      </c>
      <c r="H516" s="14" t="str">
        <f>IF(AND(A516="",B516="",C516="",D516="",E516="",F516=""),"",IF(OR(A516="",B516="",C516="",D516="",E516="",F516=""),"Incomplete",IF(COUNTIF($L$5:$L$1004,L516)&gt;1,"Check invoice #",IF(OR(COUNT(E516)=0,COUNT(F516)=0),"Check amounts",IF(OR(E516&lt;0,F516&lt;0,F516&gt;E516),"Check amounts",IF(OR(COUNT(C516)=0,COUNT(D516)=0),"Check dates",IF(D516&lt;C516,"Check dates",IF(ROUND(F516,2)=0,"Paid / zero balance",IF(Setup!$B$4="","Set aging date",IF(D516&gt;=Setup!$B$4,"Current",IF(DATEDIF(D516,Setup!$B$4,"D")&lt;=30,"1–30 days",IF(DATEDIF(D516,Setup!$B$4,"D")&lt;=60,"31–60 days",IF(DATEDIF(D516,Setup!$B$4,"D")&lt;=90,"61–90 days","91+ days")))))))))))))</f>
        <v/>
      </c>
      <c r="I516" s="5"/>
      <c r="J516" s="15">
        <f>IF(OR(H516="Current",H516="1–30 days",H516="31–60 days",H516="61–90 days",H516="91+ days"),F516,0)</f>
        <v>0</v>
      </c>
      <c r="K516">
        <f>IF(J516&gt;0,IF(COUNTIFS($M$5:$M516,M516,$J$5:$J516,"&gt;0")=1,1,0),0)</f>
        <v>0</v>
      </c>
      <c r="L516" t="str">
        <f>IF(A516="","","k"&amp;SUBSTITUTE(SUBSTITUTE(SUBSTITUTE(SUBSTITUTE(SUBSTITUTE(SUBSTITUTE(A516,"~","{t}"),"*","{s}"),"?","{q}"),"&lt;","{lt}"),"&gt;","{gt}"),"=","{eq}"))</f>
        <v/>
      </c>
      <c r="M516" t="str">
        <f>IF(B516="","","k"&amp;SUBSTITUTE(SUBSTITUTE(SUBSTITUTE(SUBSTITUTE(SUBSTITUTE(SUBSTITUTE(B516,"~","{t}"),"*","{s}"),"?","{q}"),"&lt;","{lt}"),"&gt;","{gt}"),"=","{eq}"))</f>
        <v/>
      </c>
    </row>
    <row r="517" spans="1:13" x14ac:dyDescent="0.25">
      <c r="A517" s="5"/>
      <c r="B517" s="5"/>
      <c r="C517" s="8"/>
      <c r="D517" s="8"/>
      <c r="E517" s="12"/>
      <c r="F517" s="12"/>
      <c r="G517" s="13" t="str">
        <f>IF(OR(H517="Current",H517="1–30 days",H517="31–60 days",H517="61–90 days",H517="91+ days"),IF(D517&gt;=Setup!$B$4,0,DATEDIF(D517,Setup!$B$4,"D")),"")</f>
        <v/>
      </c>
      <c r="H517" s="14" t="str">
        <f>IF(AND(A517="",B517="",C517="",D517="",E517="",F517=""),"",IF(OR(A517="",B517="",C517="",D517="",E517="",F517=""),"Incomplete",IF(COUNTIF($L$5:$L$1004,L517)&gt;1,"Check invoice #",IF(OR(COUNT(E517)=0,COUNT(F517)=0),"Check amounts",IF(OR(E517&lt;0,F517&lt;0,F517&gt;E517),"Check amounts",IF(OR(COUNT(C517)=0,COUNT(D517)=0),"Check dates",IF(D517&lt;C517,"Check dates",IF(ROUND(F517,2)=0,"Paid / zero balance",IF(Setup!$B$4="","Set aging date",IF(D517&gt;=Setup!$B$4,"Current",IF(DATEDIF(D517,Setup!$B$4,"D")&lt;=30,"1–30 days",IF(DATEDIF(D517,Setup!$B$4,"D")&lt;=60,"31–60 days",IF(DATEDIF(D517,Setup!$B$4,"D")&lt;=90,"61–90 days","91+ days")))))))))))))</f>
        <v/>
      </c>
      <c r="I517" s="5"/>
      <c r="J517" s="15">
        <f>IF(OR(H517="Current",H517="1–30 days",H517="31–60 days",H517="61–90 days",H517="91+ days"),F517,0)</f>
        <v>0</v>
      </c>
      <c r="K517">
        <f>IF(J517&gt;0,IF(COUNTIFS($M$5:$M517,M517,$J$5:$J517,"&gt;0")=1,1,0),0)</f>
        <v>0</v>
      </c>
      <c r="L517" t="str">
        <f>IF(A517="","","k"&amp;SUBSTITUTE(SUBSTITUTE(SUBSTITUTE(SUBSTITUTE(SUBSTITUTE(SUBSTITUTE(A517,"~","{t}"),"*","{s}"),"?","{q}"),"&lt;","{lt}"),"&gt;","{gt}"),"=","{eq}"))</f>
        <v/>
      </c>
      <c r="M517" t="str">
        <f>IF(B517="","","k"&amp;SUBSTITUTE(SUBSTITUTE(SUBSTITUTE(SUBSTITUTE(SUBSTITUTE(SUBSTITUTE(B517,"~","{t}"),"*","{s}"),"?","{q}"),"&lt;","{lt}"),"&gt;","{gt}"),"=","{eq}"))</f>
        <v/>
      </c>
    </row>
    <row r="518" spans="1:13" x14ac:dyDescent="0.25">
      <c r="A518" s="5"/>
      <c r="B518" s="5"/>
      <c r="C518" s="8"/>
      <c r="D518" s="8"/>
      <c r="E518" s="12"/>
      <c r="F518" s="12"/>
      <c r="G518" s="13" t="str">
        <f>IF(OR(H518="Current",H518="1–30 days",H518="31–60 days",H518="61–90 days",H518="91+ days"),IF(D518&gt;=Setup!$B$4,0,DATEDIF(D518,Setup!$B$4,"D")),"")</f>
        <v/>
      </c>
      <c r="H518" s="14" t="str">
        <f>IF(AND(A518="",B518="",C518="",D518="",E518="",F518=""),"",IF(OR(A518="",B518="",C518="",D518="",E518="",F518=""),"Incomplete",IF(COUNTIF($L$5:$L$1004,L518)&gt;1,"Check invoice #",IF(OR(COUNT(E518)=0,COUNT(F518)=0),"Check amounts",IF(OR(E518&lt;0,F518&lt;0,F518&gt;E518),"Check amounts",IF(OR(COUNT(C518)=0,COUNT(D518)=0),"Check dates",IF(D518&lt;C518,"Check dates",IF(ROUND(F518,2)=0,"Paid / zero balance",IF(Setup!$B$4="","Set aging date",IF(D518&gt;=Setup!$B$4,"Current",IF(DATEDIF(D518,Setup!$B$4,"D")&lt;=30,"1–30 days",IF(DATEDIF(D518,Setup!$B$4,"D")&lt;=60,"31–60 days",IF(DATEDIF(D518,Setup!$B$4,"D")&lt;=90,"61–90 days","91+ days")))))))))))))</f>
        <v/>
      </c>
      <c r="I518" s="5"/>
      <c r="J518" s="15">
        <f>IF(OR(H518="Current",H518="1–30 days",H518="31–60 days",H518="61–90 days",H518="91+ days"),F518,0)</f>
        <v>0</v>
      </c>
      <c r="K518">
        <f>IF(J518&gt;0,IF(COUNTIFS($M$5:$M518,M518,$J$5:$J518,"&gt;0")=1,1,0),0)</f>
        <v>0</v>
      </c>
      <c r="L518" t="str">
        <f>IF(A518="","","k"&amp;SUBSTITUTE(SUBSTITUTE(SUBSTITUTE(SUBSTITUTE(SUBSTITUTE(SUBSTITUTE(A518,"~","{t}"),"*","{s}"),"?","{q}"),"&lt;","{lt}"),"&gt;","{gt}"),"=","{eq}"))</f>
        <v/>
      </c>
      <c r="M518" t="str">
        <f>IF(B518="","","k"&amp;SUBSTITUTE(SUBSTITUTE(SUBSTITUTE(SUBSTITUTE(SUBSTITUTE(SUBSTITUTE(B518,"~","{t}"),"*","{s}"),"?","{q}"),"&lt;","{lt}"),"&gt;","{gt}"),"=","{eq}"))</f>
        <v/>
      </c>
    </row>
    <row r="519" spans="1:13" x14ac:dyDescent="0.25">
      <c r="A519" s="5"/>
      <c r="B519" s="5"/>
      <c r="C519" s="8"/>
      <c r="D519" s="8"/>
      <c r="E519" s="12"/>
      <c r="F519" s="12"/>
      <c r="G519" s="13" t="str">
        <f>IF(OR(H519="Current",H519="1–30 days",H519="31–60 days",H519="61–90 days",H519="91+ days"),IF(D519&gt;=Setup!$B$4,0,DATEDIF(D519,Setup!$B$4,"D")),"")</f>
        <v/>
      </c>
      <c r="H519" s="14" t="str">
        <f>IF(AND(A519="",B519="",C519="",D519="",E519="",F519=""),"",IF(OR(A519="",B519="",C519="",D519="",E519="",F519=""),"Incomplete",IF(COUNTIF($L$5:$L$1004,L519)&gt;1,"Check invoice #",IF(OR(COUNT(E519)=0,COUNT(F519)=0),"Check amounts",IF(OR(E519&lt;0,F519&lt;0,F519&gt;E519),"Check amounts",IF(OR(COUNT(C519)=0,COUNT(D519)=0),"Check dates",IF(D519&lt;C519,"Check dates",IF(ROUND(F519,2)=0,"Paid / zero balance",IF(Setup!$B$4="","Set aging date",IF(D519&gt;=Setup!$B$4,"Current",IF(DATEDIF(D519,Setup!$B$4,"D")&lt;=30,"1–30 days",IF(DATEDIF(D519,Setup!$B$4,"D")&lt;=60,"31–60 days",IF(DATEDIF(D519,Setup!$B$4,"D")&lt;=90,"61–90 days","91+ days")))))))))))))</f>
        <v/>
      </c>
      <c r="I519" s="5"/>
      <c r="J519" s="15">
        <f>IF(OR(H519="Current",H519="1–30 days",H519="31–60 days",H519="61–90 days",H519="91+ days"),F519,0)</f>
        <v>0</v>
      </c>
      <c r="K519">
        <f>IF(J519&gt;0,IF(COUNTIFS($M$5:$M519,M519,$J$5:$J519,"&gt;0")=1,1,0),0)</f>
        <v>0</v>
      </c>
      <c r="L519" t="str">
        <f>IF(A519="","","k"&amp;SUBSTITUTE(SUBSTITUTE(SUBSTITUTE(SUBSTITUTE(SUBSTITUTE(SUBSTITUTE(A519,"~","{t}"),"*","{s}"),"?","{q}"),"&lt;","{lt}"),"&gt;","{gt}"),"=","{eq}"))</f>
        <v/>
      </c>
      <c r="M519" t="str">
        <f>IF(B519="","","k"&amp;SUBSTITUTE(SUBSTITUTE(SUBSTITUTE(SUBSTITUTE(SUBSTITUTE(SUBSTITUTE(B519,"~","{t}"),"*","{s}"),"?","{q}"),"&lt;","{lt}"),"&gt;","{gt}"),"=","{eq}"))</f>
        <v/>
      </c>
    </row>
    <row r="520" spans="1:13" x14ac:dyDescent="0.25">
      <c r="A520" s="5"/>
      <c r="B520" s="5"/>
      <c r="C520" s="8"/>
      <c r="D520" s="8"/>
      <c r="E520" s="12"/>
      <c r="F520" s="12"/>
      <c r="G520" s="13" t="str">
        <f>IF(OR(H520="Current",H520="1–30 days",H520="31–60 days",H520="61–90 days",H520="91+ days"),IF(D520&gt;=Setup!$B$4,0,DATEDIF(D520,Setup!$B$4,"D")),"")</f>
        <v/>
      </c>
      <c r="H520" s="14" t="str">
        <f>IF(AND(A520="",B520="",C520="",D520="",E520="",F520=""),"",IF(OR(A520="",B520="",C520="",D520="",E520="",F520=""),"Incomplete",IF(COUNTIF($L$5:$L$1004,L520)&gt;1,"Check invoice #",IF(OR(COUNT(E520)=0,COUNT(F520)=0),"Check amounts",IF(OR(E520&lt;0,F520&lt;0,F520&gt;E520),"Check amounts",IF(OR(COUNT(C520)=0,COUNT(D520)=0),"Check dates",IF(D520&lt;C520,"Check dates",IF(ROUND(F520,2)=0,"Paid / zero balance",IF(Setup!$B$4="","Set aging date",IF(D520&gt;=Setup!$B$4,"Current",IF(DATEDIF(D520,Setup!$B$4,"D")&lt;=30,"1–30 days",IF(DATEDIF(D520,Setup!$B$4,"D")&lt;=60,"31–60 days",IF(DATEDIF(D520,Setup!$B$4,"D")&lt;=90,"61–90 days","91+ days")))))))))))))</f>
        <v/>
      </c>
      <c r="I520" s="5"/>
      <c r="J520" s="15">
        <f>IF(OR(H520="Current",H520="1–30 days",H520="31–60 days",H520="61–90 days",H520="91+ days"),F520,0)</f>
        <v>0</v>
      </c>
      <c r="K520">
        <f>IF(J520&gt;0,IF(COUNTIFS($M$5:$M520,M520,$J$5:$J520,"&gt;0")=1,1,0),0)</f>
        <v>0</v>
      </c>
      <c r="L520" t="str">
        <f>IF(A520="","","k"&amp;SUBSTITUTE(SUBSTITUTE(SUBSTITUTE(SUBSTITUTE(SUBSTITUTE(SUBSTITUTE(A520,"~","{t}"),"*","{s}"),"?","{q}"),"&lt;","{lt}"),"&gt;","{gt}"),"=","{eq}"))</f>
        <v/>
      </c>
      <c r="M520" t="str">
        <f>IF(B520="","","k"&amp;SUBSTITUTE(SUBSTITUTE(SUBSTITUTE(SUBSTITUTE(SUBSTITUTE(SUBSTITUTE(B520,"~","{t}"),"*","{s}"),"?","{q}"),"&lt;","{lt}"),"&gt;","{gt}"),"=","{eq}"))</f>
        <v/>
      </c>
    </row>
    <row r="521" spans="1:13" x14ac:dyDescent="0.25">
      <c r="A521" s="5"/>
      <c r="B521" s="5"/>
      <c r="C521" s="8"/>
      <c r="D521" s="8"/>
      <c r="E521" s="12"/>
      <c r="F521" s="12"/>
      <c r="G521" s="13" t="str">
        <f>IF(OR(H521="Current",H521="1–30 days",H521="31–60 days",H521="61–90 days",H521="91+ days"),IF(D521&gt;=Setup!$B$4,0,DATEDIF(D521,Setup!$B$4,"D")),"")</f>
        <v/>
      </c>
      <c r="H521" s="14" t="str">
        <f>IF(AND(A521="",B521="",C521="",D521="",E521="",F521=""),"",IF(OR(A521="",B521="",C521="",D521="",E521="",F521=""),"Incomplete",IF(COUNTIF($L$5:$L$1004,L521)&gt;1,"Check invoice #",IF(OR(COUNT(E521)=0,COUNT(F521)=0),"Check amounts",IF(OR(E521&lt;0,F521&lt;0,F521&gt;E521),"Check amounts",IF(OR(COUNT(C521)=0,COUNT(D521)=0),"Check dates",IF(D521&lt;C521,"Check dates",IF(ROUND(F521,2)=0,"Paid / zero balance",IF(Setup!$B$4="","Set aging date",IF(D521&gt;=Setup!$B$4,"Current",IF(DATEDIF(D521,Setup!$B$4,"D")&lt;=30,"1–30 days",IF(DATEDIF(D521,Setup!$B$4,"D")&lt;=60,"31–60 days",IF(DATEDIF(D521,Setup!$B$4,"D")&lt;=90,"61–90 days","91+ days")))))))))))))</f>
        <v/>
      </c>
      <c r="I521" s="5"/>
      <c r="J521" s="15">
        <f>IF(OR(H521="Current",H521="1–30 days",H521="31–60 days",H521="61–90 days",H521="91+ days"),F521,0)</f>
        <v>0</v>
      </c>
      <c r="K521">
        <f>IF(J521&gt;0,IF(COUNTIFS($M$5:$M521,M521,$J$5:$J521,"&gt;0")=1,1,0),0)</f>
        <v>0</v>
      </c>
      <c r="L521" t="str">
        <f>IF(A521="","","k"&amp;SUBSTITUTE(SUBSTITUTE(SUBSTITUTE(SUBSTITUTE(SUBSTITUTE(SUBSTITUTE(A521,"~","{t}"),"*","{s}"),"?","{q}"),"&lt;","{lt}"),"&gt;","{gt}"),"=","{eq}"))</f>
        <v/>
      </c>
      <c r="M521" t="str">
        <f>IF(B521="","","k"&amp;SUBSTITUTE(SUBSTITUTE(SUBSTITUTE(SUBSTITUTE(SUBSTITUTE(SUBSTITUTE(B521,"~","{t}"),"*","{s}"),"?","{q}"),"&lt;","{lt}"),"&gt;","{gt}"),"=","{eq}"))</f>
        <v/>
      </c>
    </row>
    <row r="522" spans="1:13" x14ac:dyDescent="0.25">
      <c r="A522" s="5"/>
      <c r="B522" s="5"/>
      <c r="C522" s="8"/>
      <c r="D522" s="8"/>
      <c r="E522" s="12"/>
      <c r="F522" s="12"/>
      <c r="G522" s="13" t="str">
        <f>IF(OR(H522="Current",H522="1–30 days",H522="31–60 days",H522="61–90 days",H522="91+ days"),IF(D522&gt;=Setup!$B$4,0,DATEDIF(D522,Setup!$B$4,"D")),"")</f>
        <v/>
      </c>
      <c r="H522" s="14" t="str">
        <f>IF(AND(A522="",B522="",C522="",D522="",E522="",F522=""),"",IF(OR(A522="",B522="",C522="",D522="",E522="",F522=""),"Incomplete",IF(COUNTIF($L$5:$L$1004,L522)&gt;1,"Check invoice #",IF(OR(COUNT(E522)=0,COUNT(F522)=0),"Check amounts",IF(OR(E522&lt;0,F522&lt;0,F522&gt;E522),"Check amounts",IF(OR(COUNT(C522)=0,COUNT(D522)=0),"Check dates",IF(D522&lt;C522,"Check dates",IF(ROUND(F522,2)=0,"Paid / zero balance",IF(Setup!$B$4="","Set aging date",IF(D522&gt;=Setup!$B$4,"Current",IF(DATEDIF(D522,Setup!$B$4,"D")&lt;=30,"1–30 days",IF(DATEDIF(D522,Setup!$B$4,"D")&lt;=60,"31–60 days",IF(DATEDIF(D522,Setup!$B$4,"D")&lt;=90,"61–90 days","91+ days")))))))))))))</f>
        <v/>
      </c>
      <c r="I522" s="5"/>
      <c r="J522" s="15">
        <f>IF(OR(H522="Current",H522="1–30 days",H522="31–60 days",H522="61–90 days",H522="91+ days"),F522,0)</f>
        <v>0</v>
      </c>
      <c r="K522">
        <f>IF(J522&gt;0,IF(COUNTIFS($M$5:$M522,M522,$J$5:$J522,"&gt;0")=1,1,0),0)</f>
        <v>0</v>
      </c>
      <c r="L522" t="str">
        <f>IF(A522="","","k"&amp;SUBSTITUTE(SUBSTITUTE(SUBSTITUTE(SUBSTITUTE(SUBSTITUTE(SUBSTITUTE(A522,"~","{t}"),"*","{s}"),"?","{q}"),"&lt;","{lt}"),"&gt;","{gt}"),"=","{eq}"))</f>
        <v/>
      </c>
      <c r="M522" t="str">
        <f>IF(B522="","","k"&amp;SUBSTITUTE(SUBSTITUTE(SUBSTITUTE(SUBSTITUTE(SUBSTITUTE(SUBSTITUTE(B522,"~","{t}"),"*","{s}"),"?","{q}"),"&lt;","{lt}"),"&gt;","{gt}"),"=","{eq}"))</f>
        <v/>
      </c>
    </row>
    <row r="523" spans="1:13" x14ac:dyDescent="0.25">
      <c r="A523" s="5"/>
      <c r="B523" s="5"/>
      <c r="C523" s="8"/>
      <c r="D523" s="8"/>
      <c r="E523" s="12"/>
      <c r="F523" s="12"/>
      <c r="G523" s="13" t="str">
        <f>IF(OR(H523="Current",H523="1–30 days",H523="31–60 days",H523="61–90 days",H523="91+ days"),IF(D523&gt;=Setup!$B$4,0,DATEDIF(D523,Setup!$B$4,"D")),"")</f>
        <v/>
      </c>
      <c r="H523" s="14" t="str">
        <f>IF(AND(A523="",B523="",C523="",D523="",E523="",F523=""),"",IF(OR(A523="",B523="",C523="",D523="",E523="",F523=""),"Incomplete",IF(COUNTIF($L$5:$L$1004,L523)&gt;1,"Check invoice #",IF(OR(COUNT(E523)=0,COUNT(F523)=0),"Check amounts",IF(OR(E523&lt;0,F523&lt;0,F523&gt;E523),"Check amounts",IF(OR(COUNT(C523)=0,COUNT(D523)=0),"Check dates",IF(D523&lt;C523,"Check dates",IF(ROUND(F523,2)=0,"Paid / zero balance",IF(Setup!$B$4="","Set aging date",IF(D523&gt;=Setup!$B$4,"Current",IF(DATEDIF(D523,Setup!$B$4,"D")&lt;=30,"1–30 days",IF(DATEDIF(D523,Setup!$B$4,"D")&lt;=60,"31–60 days",IF(DATEDIF(D523,Setup!$B$4,"D")&lt;=90,"61–90 days","91+ days")))))))))))))</f>
        <v/>
      </c>
      <c r="I523" s="5"/>
      <c r="J523" s="15">
        <f>IF(OR(H523="Current",H523="1–30 days",H523="31–60 days",H523="61–90 days",H523="91+ days"),F523,0)</f>
        <v>0</v>
      </c>
      <c r="K523">
        <f>IF(J523&gt;0,IF(COUNTIFS($M$5:$M523,M523,$J$5:$J523,"&gt;0")=1,1,0),0)</f>
        <v>0</v>
      </c>
      <c r="L523" t="str">
        <f>IF(A523="","","k"&amp;SUBSTITUTE(SUBSTITUTE(SUBSTITUTE(SUBSTITUTE(SUBSTITUTE(SUBSTITUTE(A523,"~","{t}"),"*","{s}"),"?","{q}"),"&lt;","{lt}"),"&gt;","{gt}"),"=","{eq}"))</f>
        <v/>
      </c>
      <c r="M523" t="str">
        <f>IF(B523="","","k"&amp;SUBSTITUTE(SUBSTITUTE(SUBSTITUTE(SUBSTITUTE(SUBSTITUTE(SUBSTITUTE(B523,"~","{t}"),"*","{s}"),"?","{q}"),"&lt;","{lt}"),"&gt;","{gt}"),"=","{eq}"))</f>
        <v/>
      </c>
    </row>
    <row r="524" spans="1:13" x14ac:dyDescent="0.25">
      <c r="A524" s="5"/>
      <c r="B524" s="5"/>
      <c r="C524" s="8"/>
      <c r="D524" s="8"/>
      <c r="E524" s="12"/>
      <c r="F524" s="12"/>
      <c r="G524" s="13" t="str">
        <f>IF(OR(H524="Current",H524="1–30 days",H524="31–60 days",H524="61–90 days",H524="91+ days"),IF(D524&gt;=Setup!$B$4,0,DATEDIF(D524,Setup!$B$4,"D")),"")</f>
        <v/>
      </c>
      <c r="H524" s="14" t="str">
        <f>IF(AND(A524="",B524="",C524="",D524="",E524="",F524=""),"",IF(OR(A524="",B524="",C524="",D524="",E524="",F524=""),"Incomplete",IF(COUNTIF($L$5:$L$1004,L524)&gt;1,"Check invoice #",IF(OR(COUNT(E524)=0,COUNT(F524)=0),"Check amounts",IF(OR(E524&lt;0,F524&lt;0,F524&gt;E524),"Check amounts",IF(OR(COUNT(C524)=0,COUNT(D524)=0),"Check dates",IF(D524&lt;C524,"Check dates",IF(ROUND(F524,2)=0,"Paid / zero balance",IF(Setup!$B$4="","Set aging date",IF(D524&gt;=Setup!$B$4,"Current",IF(DATEDIF(D524,Setup!$B$4,"D")&lt;=30,"1–30 days",IF(DATEDIF(D524,Setup!$B$4,"D")&lt;=60,"31–60 days",IF(DATEDIF(D524,Setup!$B$4,"D")&lt;=90,"61–90 days","91+ days")))))))))))))</f>
        <v/>
      </c>
      <c r="I524" s="5"/>
      <c r="J524" s="15">
        <f>IF(OR(H524="Current",H524="1–30 days",H524="31–60 days",H524="61–90 days",H524="91+ days"),F524,0)</f>
        <v>0</v>
      </c>
      <c r="K524">
        <f>IF(J524&gt;0,IF(COUNTIFS($M$5:$M524,M524,$J$5:$J524,"&gt;0")=1,1,0),0)</f>
        <v>0</v>
      </c>
      <c r="L524" t="str">
        <f>IF(A524="","","k"&amp;SUBSTITUTE(SUBSTITUTE(SUBSTITUTE(SUBSTITUTE(SUBSTITUTE(SUBSTITUTE(A524,"~","{t}"),"*","{s}"),"?","{q}"),"&lt;","{lt}"),"&gt;","{gt}"),"=","{eq}"))</f>
        <v/>
      </c>
      <c r="M524" t="str">
        <f>IF(B524="","","k"&amp;SUBSTITUTE(SUBSTITUTE(SUBSTITUTE(SUBSTITUTE(SUBSTITUTE(SUBSTITUTE(B524,"~","{t}"),"*","{s}"),"?","{q}"),"&lt;","{lt}"),"&gt;","{gt}"),"=","{eq}"))</f>
        <v/>
      </c>
    </row>
    <row r="525" spans="1:13" x14ac:dyDescent="0.25">
      <c r="A525" s="5"/>
      <c r="B525" s="5"/>
      <c r="C525" s="8"/>
      <c r="D525" s="8"/>
      <c r="E525" s="12"/>
      <c r="F525" s="12"/>
      <c r="G525" s="13" t="str">
        <f>IF(OR(H525="Current",H525="1–30 days",H525="31–60 days",H525="61–90 days",H525="91+ days"),IF(D525&gt;=Setup!$B$4,0,DATEDIF(D525,Setup!$B$4,"D")),"")</f>
        <v/>
      </c>
      <c r="H525" s="14" t="str">
        <f>IF(AND(A525="",B525="",C525="",D525="",E525="",F525=""),"",IF(OR(A525="",B525="",C525="",D525="",E525="",F525=""),"Incomplete",IF(COUNTIF($L$5:$L$1004,L525)&gt;1,"Check invoice #",IF(OR(COUNT(E525)=0,COUNT(F525)=0),"Check amounts",IF(OR(E525&lt;0,F525&lt;0,F525&gt;E525),"Check amounts",IF(OR(COUNT(C525)=0,COUNT(D525)=0),"Check dates",IF(D525&lt;C525,"Check dates",IF(ROUND(F525,2)=0,"Paid / zero balance",IF(Setup!$B$4="","Set aging date",IF(D525&gt;=Setup!$B$4,"Current",IF(DATEDIF(D525,Setup!$B$4,"D")&lt;=30,"1–30 days",IF(DATEDIF(D525,Setup!$B$4,"D")&lt;=60,"31–60 days",IF(DATEDIF(D525,Setup!$B$4,"D")&lt;=90,"61–90 days","91+ days")))))))))))))</f>
        <v/>
      </c>
      <c r="I525" s="5"/>
      <c r="J525" s="15">
        <f>IF(OR(H525="Current",H525="1–30 days",H525="31–60 days",H525="61–90 days",H525="91+ days"),F525,0)</f>
        <v>0</v>
      </c>
      <c r="K525">
        <f>IF(J525&gt;0,IF(COUNTIFS($M$5:$M525,M525,$J$5:$J525,"&gt;0")=1,1,0),0)</f>
        <v>0</v>
      </c>
      <c r="L525" t="str">
        <f>IF(A525="","","k"&amp;SUBSTITUTE(SUBSTITUTE(SUBSTITUTE(SUBSTITUTE(SUBSTITUTE(SUBSTITUTE(A525,"~","{t}"),"*","{s}"),"?","{q}"),"&lt;","{lt}"),"&gt;","{gt}"),"=","{eq}"))</f>
        <v/>
      </c>
      <c r="M525" t="str">
        <f>IF(B525="","","k"&amp;SUBSTITUTE(SUBSTITUTE(SUBSTITUTE(SUBSTITUTE(SUBSTITUTE(SUBSTITUTE(B525,"~","{t}"),"*","{s}"),"?","{q}"),"&lt;","{lt}"),"&gt;","{gt}"),"=","{eq}"))</f>
        <v/>
      </c>
    </row>
    <row r="526" spans="1:13" x14ac:dyDescent="0.25">
      <c r="A526" s="5"/>
      <c r="B526" s="5"/>
      <c r="C526" s="8"/>
      <c r="D526" s="8"/>
      <c r="E526" s="12"/>
      <c r="F526" s="12"/>
      <c r="G526" s="13" t="str">
        <f>IF(OR(H526="Current",H526="1–30 days",H526="31–60 days",H526="61–90 days",H526="91+ days"),IF(D526&gt;=Setup!$B$4,0,DATEDIF(D526,Setup!$B$4,"D")),"")</f>
        <v/>
      </c>
      <c r="H526" s="14" t="str">
        <f>IF(AND(A526="",B526="",C526="",D526="",E526="",F526=""),"",IF(OR(A526="",B526="",C526="",D526="",E526="",F526=""),"Incomplete",IF(COUNTIF($L$5:$L$1004,L526)&gt;1,"Check invoice #",IF(OR(COUNT(E526)=0,COUNT(F526)=0),"Check amounts",IF(OR(E526&lt;0,F526&lt;0,F526&gt;E526),"Check amounts",IF(OR(COUNT(C526)=0,COUNT(D526)=0),"Check dates",IF(D526&lt;C526,"Check dates",IF(ROUND(F526,2)=0,"Paid / zero balance",IF(Setup!$B$4="","Set aging date",IF(D526&gt;=Setup!$B$4,"Current",IF(DATEDIF(D526,Setup!$B$4,"D")&lt;=30,"1–30 days",IF(DATEDIF(D526,Setup!$B$4,"D")&lt;=60,"31–60 days",IF(DATEDIF(D526,Setup!$B$4,"D")&lt;=90,"61–90 days","91+ days")))))))))))))</f>
        <v/>
      </c>
      <c r="I526" s="5"/>
      <c r="J526" s="15">
        <f>IF(OR(H526="Current",H526="1–30 days",H526="31–60 days",H526="61–90 days",H526="91+ days"),F526,0)</f>
        <v>0</v>
      </c>
      <c r="K526">
        <f>IF(J526&gt;0,IF(COUNTIFS($M$5:$M526,M526,$J$5:$J526,"&gt;0")=1,1,0),0)</f>
        <v>0</v>
      </c>
      <c r="L526" t="str">
        <f>IF(A526="","","k"&amp;SUBSTITUTE(SUBSTITUTE(SUBSTITUTE(SUBSTITUTE(SUBSTITUTE(SUBSTITUTE(A526,"~","{t}"),"*","{s}"),"?","{q}"),"&lt;","{lt}"),"&gt;","{gt}"),"=","{eq}"))</f>
        <v/>
      </c>
      <c r="M526" t="str">
        <f>IF(B526="","","k"&amp;SUBSTITUTE(SUBSTITUTE(SUBSTITUTE(SUBSTITUTE(SUBSTITUTE(SUBSTITUTE(B526,"~","{t}"),"*","{s}"),"?","{q}"),"&lt;","{lt}"),"&gt;","{gt}"),"=","{eq}"))</f>
        <v/>
      </c>
    </row>
    <row r="527" spans="1:13" x14ac:dyDescent="0.25">
      <c r="A527" s="5"/>
      <c r="B527" s="5"/>
      <c r="C527" s="8"/>
      <c r="D527" s="8"/>
      <c r="E527" s="12"/>
      <c r="F527" s="12"/>
      <c r="G527" s="13" t="str">
        <f>IF(OR(H527="Current",H527="1–30 days",H527="31–60 days",H527="61–90 days",H527="91+ days"),IF(D527&gt;=Setup!$B$4,0,DATEDIF(D527,Setup!$B$4,"D")),"")</f>
        <v/>
      </c>
      <c r="H527" s="14" t="str">
        <f>IF(AND(A527="",B527="",C527="",D527="",E527="",F527=""),"",IF(OR(A527="",B527="",C527="",D527="",E527="",F527=""),"Incomplete",IF(COUNTIF($L$5:$L$1004,L527)&gt;1,"Check invoice #",IF(OR(COUNT(E527)=0,COUNT(F527)=0),"Check amounts",IF(OR(E527&lt;0,F527&lt;0,F527&gt;E527),"Check amounts",IF(OR(COUNT(C527)=0,COUNT(D527)=0),"Check dates",IF(D527&lt;C527,"Check dates",IF(ROUND(F527,2)=0,"Paid / zero balance",IF(Setup!$B$4="","Set aging date",IF(D527&gt;=Setup!$B$4,"Current",IF(DATEDIF(D527,Setup!$B$4,"D")&lt;=30,"1–30 days",IF(DATEDIF(D527,Setup!$B$4,"D")&lt;=60,"31–60 days",IF(DATEDIF(D527,Setup!$B$4,"D")&lt;=90,"61–90 days","91+ days")))))))))))))</f>
        <v/>
      </c>
      <c r="I527" s="5"/>
      <c r="J527" s="15">
        <f>IF(OR(H527="Current",H527="1–30 days",H527="31–60 days",H527="61–90 days",H527="91+ days"),F527,0)</f>
        <v>0</v>
      </c>
      <c r="K527">
        <f>IF(J527&gt;0,IF(COUNTIFS($M$5:$M527,M527,$J$5:$J527,"&gt;0")=1,1,0),0)</f>
        <v>0</v>
      </c>
      <c r="L527" t="str">
        <f>IF(A527="","","k"&amp;SUBSTITUTE(SUBSTITUTE(SUBSTITUTE(SUBSTITUTE(SUBSTITUTE(SUBSTITUTE(A527,"~","{t}"),"*","{s}"),"?","{q}"),"&lt;","{lt}"),"&gt;","{gt}"),"=","{eq}"))</f>
        <v/>
      </c>
      <c r="M527" t="str">
        <f>IF(B527="","","k"&amp;SUBSTITUTE(SUBSTITUTE(SUBSTITUTE(SUBSTITUTE(SUBSTITUTE(SUBSTITUTE(B527,"~","{t}"),"*","{s}"),"?","{q}"),"&lt;","{lt}"),"&gt;","{gt}"),"=","{eq}"))</f>
        <v/>
      </c>
    </row>
    <row r="528" spans="1:13" x14ac:dyDescent="0.25">
      <c r="A528" s="5"/>
      <c r="B528" s="5"/>
      <c r="C528" s="8"/>
      <c r="D528" s="8"/>
      <c r="E528" s="12"/>
      <c r="F528" s="12"/>
      <c r="G528" s="13" t="str">
        <f>IF(OR(H528="Current",H528="1–30 days",H528="31–60 days",H528="61–90 days",H528="91+ days"),IF(D528&gt;=Setup!$B$4,0,DATEDIF(D528,Setup!$B$4,"D")),"")</f>
        <v/>
      </c>
      <c r="H528" s="14" t="str">
        <f>IF(AND(A528="",B528="",C528="",D528="",E528="",F528=""),"",IF(OR(A528="",B528="",C528="",D528="",E528="",F528=""),"Incomplete",IF(COUNTIF($L$5:$L$1004,L528)&gt;1,"Check invoice #",IF(OR(COUNT(E528)=0,COUNT(F528)=0),"Check amounts",IF(OR(E528&lt;0,F528&lt;0,F528&gt;E528),"Check amounts",IF(OR(COUNT(C528)=0,COUNT(D528)=0),"Check dates",IF(D528&lt;C528,"Check dates",IF(ROUND(F528,2)=0,"Paid / zero balance",IF(Setup!$B$4="","Set aging date",IF(D528&gt;=Setup!$B$4,"Current",IF(DATEDIF(D528,Setup!$B$4,"D")&lt;=30,"1–30 days",IF(DATEDIF(D528,Setup!$B$4,"D")&lt;=60,"31–60 days",IF(DATEDIF(D528,Setup!$B$4,"D")&lt;=90,"61–90 days","91+ days")))))))))))))</f>
        <v/>
      </c>
      <c r="I528" s="5"/>
      <c r="J528" s="15">
        <f>IF(OR(H528="Current",H528="1–30 days",H528="31–60 days",H528="61–90 days",H528="91+ days"),F528,0)</f>
        <v>0</v>
      </c>
      <c r="K528">
        <f>IF(J528&gt;0,IF(COUNTIFS($M$5:$M528,M528,$J$5:$J528,"&gt;0")=1,1,0),0)</f>
        <v>0</v>
      </c>
      <c r="L528" t="str">
        <f>IF(A528="","","k"&amp;SUBSTITUTE(SUBSTITUTE(SUBSTITUTE(SUBSTITUTE(SUBSTITUTE(SUBSTITUTE(A528,"~","{t}"),"*","{s}"),"?","{q}"),"&lt;","{lt}"),"&gt;","{gt}"),"=","{eq}"))</f>
        <v/>
      </c>
      <c r="M528" t="str">
        <f>IF(B528="","","k"&amp;SUBSTITUTE(SUBSTITUTE(SUBSTITUTE(SUBSTITUTE(SUBSTITUTE(SUBSTITUTE(B528,"~","{t}"),"*","{s}"),"?","{q}"),"&lt;","{lt}"),"&gt;","{gt}"),"=","{eq}"))</f>
        <v/>
      </c>
    </row>
    <row r="529" spans="1:13" x14ac:dyDescent="0.25">
      <c r="A529" s="5"/>
      <c r="B529" s="5"/>
      <c r="C529" s="8"/>
      <c r="D529" s="8"/>
      <c r="E529" s="12"/>
      <c r="F529" s="12"/>
      <c r="G529" s="13" t="str">
        <f>IF(OR(H529="Current",H529="1–30 days",H529="31–60 days",H529="61–90 days",H529="91+ days"),IF(D529&gt;=Setup!$B$4,0,DATEDIF(D529,Setup!$B$4,"D")),"")</f>
        <v/>
      </c>
      <c r="H529" s="14" t="str">
        <f>IF(AND(A529="",B529="",C529="",D529="",E529="",F529=""),"",IF(OR(A529="",B529="",C529="",D529="",E529="",F529=""),"Incomplete",IF(COUNTIF($L$5:$L$1004,L529)&gt;1,"Check invoice #",IF(OR(COUNT(E529)=0,COUNT(F529)=0),"Check amounts",IF(OR(E529&lt;0,F529&lt;0,F529&gt;E529),"Check amounts",IF(OR(COUNT(C529)=0,COUNT(D529)=0),"Check dates",IF(D529&lt;C529,"Check dates",IF(ROUND(F529,2)=0,"Paid / zero balance",IF(Setup!$B$4="","Set aging date",IF(D529&gt;=Setup!$B$4,"Current",IF(DATEDIF(D529,Setup!$B$4,"D")&lt;=30,"1–30 days",IF(DATEDIF(D529,Setup!$B$4,"D")&lt;=60,"31–60 days",IF(DATEDIF(D529,Setup!$B$4,"D")&lt;=90,"61–90 days","91+ days")))))))))))))</f>
        <v/>
      </c>
      <c r="I529" s="5"/>
      <c r="J529" s="15">
        <f>IF(OR(H529="Current",H529="1–30 days",H529="31–60 days",H529="61–90 days",H529="91+ days"),F529,0)</f>
        <v>0</v>
      </c>
      <c r="K529">
        <f>IF(J529&gt;0,IF(COUNTIFS($M$5:$M529,M529,$J$5:$J529,"&gt;0")=1,1,0),0)</f>
        <v>0</v>
      </c>
      <c r="L529" t="str">
        <f>IF(A529="","","k"&amp;SUBSTITUTE(SUBSTITUTE(SUBSTITUTE(SUBSTITUTE(SUBSTITUTE(SUBSTITUTE(A529,"~","{t}"),"*","{s}"),"?","{q}"),"&lt;","{lt}"),"&gt;","{gt}"),"=","{eq}"))</f>
        <v/>
      </c>
      <c r="M529" t="str">
        <f>IF(B529="","","k"&amp;SUBSTITUTE(SUBSTITUTE(SUBSTITUTE(SUBSTITUTE(SUBSTITUTE(SUBSTITUTE(B529,"~","{t}"),"*","{s}"),"?","{q}"),"&lt;","{lt}"),"&gt;","{gt}"),"=","{eq}"))</f>
        <v/>
      </c>
    </row>
    <row r="530" spans="1:13" x14ac:dyDescent="0.25">
      <c r="A530" s="5"/>
      <c r="B530" s="5"/>
      <c r="C530" s="8"/>
      <c r="D530" s="8"/>
      <c r="E530" s="12"/>
      <c r="F530" s="12"/>
      <c r="G530" s="13" t="str">
        <f>IF(OR(H530="Current",H530="1–30 days",H530="31–60 days",H530="61–90 days",H530="91+ days"),IF(D530&gt;=Setup!$B$4,0,DATEDIF(D530,Setup!$B$4,"D")),"")</f>
        <v/>
      </c>
      <c r="H530" s="14" t="str">
        <f>IF(AND(A530="",B530="",C530="",D530="",E530="",F530=""),"",IF(OR(A530="",B530="",C530="",D530="",E530="",F530=""),"Incomplete",IF(COUNTIF($L$5:$L$1004,L530)&gt;1,"Check invoice #",IF(OR(COUNT(E530)=0,COUNT(F530)=0),"Check amounts",IF(OR(E530&lt;0,F530&lt;0,F530&gt;E530),"Check amounts",IF(OR(COUNT(C530)=0,COUNT(D530)=0),"Check dates",IF(D530&lt;C530,"Check dates",IF(ROUND(F530,2)=0,"Paid / zero balance",IF(Setup!$B$4="","Set aging date",IF(D530&gt;=Setup!$B$4,"Current",IF(DATEDIF(D530,Setup!$B$4,"D")&lt;=30,"1–30 days",IF(DATEDIF(D530,Setup!$B$4,"D")&lt;=60,"31–60 days",IF(DATEDIF(D530,Setup!$B$4,"D")&lt;=90,"61–90 days","91+ days")))))))))))))</f>
        <v/>
      </c>
      <c r="I530" s="5"/>
      <c r="J530" s="15">
        <f>IF(OR(H530="Current",H530="1–30 days",H530="31–60 days",H530="61–90 days",H530="91+ days"),F530,0)</f>
        <v>0</v>
      </c>
      <c r="K530">
        <f>IF(J530&gt;0,IF(COUNTIFS($M$5:$M530,M530,$J$5:$J530,"&gt;0")=1,1,0),0)</f>
        <v>0</v>
      </c>
      <c r="L530" t="str">
        <f>IF(A530="","","k"&amp;SUBSTITUTE(SUBSTITUTE(SUBSTITUTE(SUBSTITUTE(SUBSTITUTE(SUBSTITUTE(A530,"~","{t}"),"*","{s}"),"?","{q}"),"&lt;","{lt}"),"&gt;","{gt}"),"=","{eq}"))</f>
        <v/>
      </c>
      <c r="M530" t="str">
        <f>IF(B530="","","k"&amp;SUBSTITUTE(SUBSTITUTE(SUBSTITUTE(SUBSTITUTE(SUBSTITUTE(SUBSTITUTE(B530,"~","{t}"),"*","{s}"),"?","{q}"),"&lt;","{lt}"),"&gt;","{gt}"),"=","{eq}"))</f>
        <v/>
      </c>
    </row>
    <row r="531" spans="1:13" x14ac:dyDescent="0.25">
      <c r="A531" s="5"/>
      <c r="B531" s="5"/>
      <c r="C531" s="8"/>
      <c r="D531" s="8"/>
      <c r="E531" s="12"/>
      <c r="F531" s="12"/>
      <c r="G531" s="13" t="str">
        <f>IF(OR(H531="Current",H531="1–30 days",H531="31–60 days",H531="61–90 days",H531="91+ days"),IF(D531&gt;=Setup!$B$4,0,DATEDIF(D531,Setup!$B$4,"D")),"")</f>
        <v/>
      </c>
      <c r="H531" s="14" t="str">
        <f>IF(AND(A531="",B531="",C531="",D531="",E531="",F531=""),"",IF(OR(A531="",B531="",C531="",D531="",E531="",F531=""),"Incomplete",IF(COUNTIF($L$5:$L$1004,L531)&gt;1,"Check invoice #",IF(OR(COUNT(E531)=0,COUNT(F531)=0),"Check amounts",IF(OR(E531&lt;0,F531&lt;0,F531&gt;E531),"Check amounts",IF(OR(COUNT(C531)=0,COUNT(D531)=0),"Check dates",IF(D531&lt;C531,"Check dates",IF(ROUND(F531,2)=0,"Paid / zero balance",IF(Setup!$B$4="","Set aging date",IF(D531&gt;=Setup!$B$4,"Current",IF(DATEDIF(D531,Setup!$B$4,"D")&lt;=30,"1–30 days",IF(DATEDIF(D531,Setup!$B$4,"D")&lt;=60,"31–60 days",IF(DATEDIF(D531,Setup!$B$4,"D")&lt;=90,"61–90 days","91+ days")))))))))))))</f>
        <v/>
      </c>
      <c r="I531" s="5"/>
      <c r="J531" s="15">
        <f>IF(OR(H531="Current",H531="1–30 days",H531="31–60 days",H531="61–90 days",H531="91+ days"),F531,0)</f>
        <v>0</v>
      </c>
      <c r="K531">
        <f>IF(J531&gt;0,IF(COUNTIFS($M$5:$M531,M531,$J$5:$J531,"&gt;0")=1,1,0),0)</f>
        <v>0</v>
      </c>
      <c r="L531" t="str">
        <f>IF(A531="","","k"&amp;SUBSTITUTE(SUBSTITUTE(SUBSTITUTE(SUBSTITUTE(SUBSTITUTE(SUBSTITUTE(A531,"~","{t}"),"*","{s}"),"?","{q}"),"&lt;","{lt}"),"&gt;","{gt}"),"=","{eq}"))</f>
        <v/>
      </c>
      <c r="M531" t="str">
        <f>IF(B531="","","k"&amp;SUBSTITUTE(SUBSTITUTE(SUBSTITUTE(SUBSTITUTE(SUBSTITUTE(SUBSTITUTE(B531,"~","{t}"),"*","{s}"),"?","{q}"),"&lt;","{lt}"),"&gt;","{gt}"),"=","{eq}"))</f>
        <v/>
      </c>
    </row>
    <row r="532" spans="1:13" x14ac:dyDescent="0.25">
      <c r="A532" s="5"/>
      <c r="B532" s="5"/>
      <c r="C532" s="8"/>
      <c r="D532" s="8"/>
      <c r="E532" s="12"/>
      <c r="F532" s="12"/>
      <c r="G532" s="13" t="str">
        <f>IF(OR(H532="Current",H532="1–30 days",H532="31–60 days",H532="61–90 days",H532="91+ days"),IF(D532&gt;=Setup!$B$4,0,DATEDIF(D532,Setup!$B$4,"D")),"")</f>
        <v/>
      </c>
      <c r="H532" s="14" t="str">
        <f>IF(AND(A532="",B532="",C532="",D532="",E532="",F532=""),"",IF(OR(A532="",B532="",C532="",D532="",E532="",F532=""),"Incomplete",IF(COUNTIF($L$5:$L$1004,L532)&gt;1,"Check invoice #",IF(OR(COUNT(E532)=0,COUNT(F532)=0),"Check amounts",IF(OR(E532&lt;0,F532&lt;0,F532&gt;E532),"Check amounts",IF(OR(COUNT(C532)=0,COUNT(D532)=0),"Check dates",IF(D532&lt;C532,"Check dates",IF(ROUND(F532,2)=0,"Paid / zero balance",IF(Setup!$B$4="","Set aging date",IF(D532&gt;=Setup!$B$4,"Current",IF(DATEDIF(D532,Setup!$B$4,"D")&lt;=30,"1–30 days",IF(DATEDIF(D532,Setup!$B$4,"D")&lt;=60,"31–60 days",IF(DATEDIF(D532,Setup!$B$4,"D")&lt;=90,"61–90 days","91+ days")))))))))))))</f>
        <v/>
      </c>
      <c r="I532" s="5"/>
      <c r="J532" s="15">
        <f>IF(OR(H532="Current",H532="1–30 days",H532="31–60 days",H532="61–90 days",H532="91+ days"),F532,0)</f>
        <v>0</v>
      </c>
      <c r="K532">
        <f>IF(J532&gt;0,IF(COUNTIFS($M$5:$M532,M532,$J$5:$J532,"&gt;0")=1,1,0),0)</f>
        <v>0</v>
      </c>
      <c r="L532" t="str">
        <f>IF(A532="","","k"&amp;SUBSTITUTE(SUBSTITUTE(SUBSTITUTE(SUBSTITUTE(SUBSTITUTE(SUBSTITUTE(A532,"~","{t}"),"*","{s}"),"?","{q}"),"&lt;","{lt}"),"&gt;","{gt}"),"=","{eq}"))</f>
        <v/>
      </c>
      <c r="M532" t="str">
        <f>IF(B532="","","k"&amp;SUBSTITUTE(SUBSTITUTE(SUBSTITUTE(SUBSTITUTE(SUBSTITUTE(SUBSTITUTE(B532,"~","{t}"),"*","{s}"),"?","{q}"),"&lt;","{lt}"),"&gt;","{gt}"),"=","{eq}"))</f>
        <v/>
      </c>
    </row>
    <row r="533" spans="1:13" x14ac:dyDescent="0.25">
      <c r="A533" s="5"/>
      <c r="B533" s="5"/>
      <c r="C533" s="8"/>
      <c r="D533" s="8"/>
      <c r="E533" s="12"/>
      <c r="F533" s="12"/>
      <c r="G533" s="13" t="str">
        <f>IF(OR(H533="Current",H533="1–30 days",H533="31–60 days",H533="61–90 days",H533="91+ days"),IF(D533&gt;=Setup!$B$4,0,DATEDIF(D533,Setup!$B$4,"D")),"")</f>
        <v/>
      </c>
      <c r="H533" s="14" t="str">
        <f>IF(AND(A533="",B533="",C533="",D533="",E533="",F533=""),"",IF(OR(A533="",B533="",C533="",D533="",E533="",F533=""),"Incomplete",IF(COUNTIF($L$5:$L$1004,L533)&gt;1,"Check invoice #",IF(OR(COUNT(E533)=0,COUNT(F533)=0),"Check amounts",IF(OR(E533&lt;0,F533&lt;0,F533&gt;E533),"Check amounts",IF(OR(COUNT(C533)=0,COUNT(D533)=0),"Check dates",IF(D533&lt;C533,"Check dates",IF(ROUND(F533,2)=0,"Paid / zero balance",IF(Setup!$B$4="","Set aging date",IF(D533&gt;=Setup!$B$4,"Current",IF(DATEDIF(D533,Setup!$B$4,"D")&lt;=30,"1–30 days",IF(DATEDIF(D533,Setup!$B$4,"D")&lt;=60,"31–60 days",IF(DATEDIF(D533,Setup!$B$4,"D")&lt;=90,"61–90 days","91+ days")))))))))))))</f>
        <v/>
      </c>
      <c r="I533" s="5"/>
      <c r="J533" s="15">
        <f>IF(OR(H533="Current",H533="1–30 days",H533="31–60 days",H533="61–90 days",H533="91+ days"),F533,0)</f>
        <v>0</v>
      </c>
      <c r="K533">
        <f>IF(J533&gt;0,IF(COUNTIFS($M$5:$M533,M533,$J$5:$J533,"&gt;0")=1,1,0),0)</f>
        <v>0</v>
      </c>
      <c r="L533" t="str">
        <f>IF(A533="","","k"&amp;SUBSTITUTE(SUBSTITUTE(SUBSTITUTE(SUBSTITUTE(SUBSTITUTE(SUBSTITUTE(A533,"~","{t}"),"*","{s}"),"?","{q}"),"&lt;","{lt}"),"&gt;","{gt}"),"=","{eq}"))</f>
        <v/>
      </c>
      <c r="M533" t="str">
        <f>IF(B533="","","k"&amp;SUBSTITUTE(SUBSTITUTE(SUBSTITUTE(SUBSTITUTE(SUBSTITUTE(SUBSTITUTE(B533,"~","{t}"),"*","{s}"),"?","{q}"),"&lt;","{lt}"),"&gt;","{gt}"),"=","{eq}"))</f>
        <v/>
      </c>
    </row>
    <row r="534" spans="1:13" x14ac:dyDescent="0.25">
      <c r="A534" s="5"/>
      <c r="B534" s="5"/>
      <c r="C534" s="8"/>
      <c r="D534" s="8"/>
      <c r="E534" s="12"/>
      <c r="F534" s="12"/>
      <c r="G534" s="13" t="str">
        <f>IF(OR(H534="Current",H534="1–30 days",H534="31–60 days",H534="61–90 days",H534="91+ days"),IF(D534&gt;=Setup!$B$4,0,DATEDIF(D534,Setup!$B$4,"D")),"")</f>
        <v/>
      </c>
      <c r="H534" s="14" t="str">
        <f>IF(AND(A534="",B534="",C534="",D534="",E534="",F534=""),"",IF(OR(A534="",B534="",C534="",D534="",E534="",F534=""),"Incomplete",IF(COUNTIF($L$5:$L$1004,L534)&gt;1,"Check invoice #",IF(OR(COUNT(E534)=0,COUNT(F534)=0),"Check amounts",IF(OR(E534&lt;0,F534&lt;0,F534&gt;E534),"Check amounts",IF(OR(COUNT(C534)=0,COUNT(D534)=0),"Check dates",IF(D534&lt;C534,"Check dates",IF(ROUND(F534,2)=0,"Paid / zero balance",IF(Setup!$B$4="","Set aging date",IF(D534&gt;=Setup!$B$4,"Current",IF(DATEDIF(D534,Setup!$B$4,"D")&lt;=30,"1–30 days",IF(DATEDIF(D534,Setup!$B$4,"D")&lt;=60,"31–60 days",IF(DATEDIF(D534,Setup!$B$4,"D")&lt;=90,"61–90 days","91+ days")))))))))))))</f>
        <v/>
      </c>
      <c r="I534" s="5"/>
      <c r="J534" s="15">
        <f>IF(OR(H534="Current",H534="1–30 days",H534="31–60 days",H534="61–90 days",H534="91+ days"),F534,0)</f>
        <v>0</v>
      </c>
      <c r="K534">
        <f>IF(J534&gt;0,IF(COUNTIFS($M$5:$M534,M534,$J$5:$J534,"&gt;0")=1,1,0),0)</f>
        <v>0</v>
      </c>
      <c r="L534" t="str">
        <f>IF(A534="","","k"&amp;SUBSTITUTE(SUBSTITUTE(SUBSTITUTE(SUBSTITUTE(SUBSTITUTE(SUBSTITUTE(A534,"~","{t}"),"*","{s}"),"?","{q}"),"&lt;","{lt}"),"&gt;","{gt}"),"=","{eq}"))</f>
        <v/>
      </c>
      <c r="M534" t="str">
        <f>IF(B534="","","k"&amp;SUBSTITUTE(SUBSTITUTE(SUBSTITUTE(SUBSTITUTE(SUBSTITUTE(SUBSTITUTE(B534,"~","{t}"),"*","{s}"),"?","{q}"),"&lt;","{lt}"),"&gt;","{gt}"),"=","{eq}"))</f>
        <v/>
      </c>
    </row>
    <row r="535" spans="1:13" x14ac:dyDescent="0.25">
      <c r="A535" s="5"/>
      <c r="B535" s="5"/>
      <c r="C535" s="8"/>
      <c r="D535" s="8"/>
      <c r="E535" s="12"/>
      <c r="F535" s="12"/>
      <c r="G535" s="13" t="str">
        <f>IF(OR(H535="Current",H535="1–30 days",H535="31–60 days",H535="61–90 days",H535="91+ days"),IF(D535&gt;=Setup!$B$4,0,DATEDIF(D535,Setup!$B$4,"D")),"")</f>
        <v/>
      </c>
      <c r="H535" s="14" t="str">
        <f>IF(AND(A535="",B535="",C535="",D535="",E535="",F535=""),"",IF(OR(A535="",B535="",C535="",D535="",E535="",F535=""),"Incomplete",IF(COUNTIF($L$5:$L$1004,L535)&gt;1,"Check invoice #",IF(OR(COUNT(E535)=0,COUNT(F535)=0),"Check amounts",IF(OR(E535&lt;0,F535&lt;0,F535&gt;E535),"Check amounts",IF(OR(COUNT(C535)=0,COUNT(D535)=0),"Check dates",IF(D535&lt;C535,"Check dates",IF(ROUND(F535,2)=0,"Paid / zero balance",IF(Setup!$B$4="","Set aging date",IF(D535&gt;=Setup!$B$4,"Current",IF(DATEDIF(D535,Setup!$B$4,"D")&lt;=30,"1–30 days",IF(DATEDIF(D535,Setup!$B$4,"D")&lt;=60,"31–60 days",IF(DATEDIF(D535,Setup!$B$4,"D")&lt;=90,"61–90 days","91+ days")))))))))))))</f>
        <v/>
      </c>
      <c r="I535" s="5"/>
      <c r="J535" s="15">
        <f>IF(OR(H535="Current",H535="1–30 days",H535="31–60 days",H535="61–90 days",H535="91+ days"),F535,0)</f>
        <v>0</v>
      </c>
      <c r="K535">
        <f>IF(J535&gt;0,IF(COUNTIFS($M$5:$M535,M535,$J$5:$J535,"&gt;0")=1,1,0),0)</f>
        <v>0</v>
      </c>
      <c r="L535" t="str">
        <f>IF(A535="","","k"&amp;SUBSTITUTE(SUBSTITUTE(SUBSTITUTE(SUBSTITUTE(SUBSTITUTE(SUBSTITUTE(A535,"~","{t}"),"*","{s}"),"?","{q}"),"&lt;","{lt}"),"&gt;","{gt}"),"=","{eq}"))</f>
        <v/>
      </c>
      <c r="M535" t="str">
        <f>IF(B535="","","k"&amp;SUBSTITUTE(SUBSTITUTE(SUBSTITUTE(SUBSTITUTE(SUBSTITUTE(SUBSTITUTE(B535,"~","{t}"),"*","{s}"),"?","{q}"),"&lt;","{lt}"),"&gt;","{gt}"),"=","{eq}"))</f>
        <v/>
      </c>
    </row>
    <row r="536" spans="1:13" x14ac:dyDescent="0.25">
      <c r="A536" s="5"/>
      <c r="B536" s="5"/>
      <c r="C536" s="8"/>
      <c r="D536" s="8"/>
      <c r="E536" s="12"/>
      <c r="F536" s="12"/>
      <c r="G536" s="13" t="str">
        <f>IF(OR(H536="Current",H536="1–30 days",H536="31–60 days",H536="61–90 days",H536="91+ days"),IF(D536&gt;=Setup!$B$4,0,DATEDIF(D536,Setup!$B$4,"D")),"")</f>
        <v/>
      </c>
      <c r="H536" s="14" t="str">
        <f>IF(AND(A536="",B536="",C536="",D536="",E536="",F536=""),"",IF(OR(A536="",B536="",C536="",D536="",E536="",F536=""),"Incomplete",IF(COUNTIF($L$5:$L$1004,L536)&gt;1,"Check invoice #",IF(OR(COUNT(E536)=0,COUNT(F536)=0),"Check amounts",IF(OR(E536&lt;0,F536&lt;0,F536&gt;E536),"Check amounts",IF(OR(COUNT(C536)=0,COUNT(D536)=0),"Check dates",IF(D536&lt;C536,"Check dates",IF(ROUND(F536,2)=0,"Paid / zero balance",IF(Setup!$B$4="","Set aging date",IF(D536&gt;=Setup!$B$4,"Current",IF(DATEDIF(D536,Setup!$B$4,"D")&lt;=30,"1–30 days",IF(DATEDIF(D536,Setup!$B$4,"D")&lt;=60,"31–60 days",IF(DATEDIF(D536,Setup!$B$4,"D")&lt;=90,"61–90 days","91+ days")))))))))))))</f>
        <v/>
      </c>
      <c r="I536" s="5"/>
      <c r="J536" s="15">
        <f>IF(OR(H536="Current",H536="1–30 days",H536="31–60 days",H536="61–90 days",H536="91+ days"),F536,0)</f>
        <v>0</v>
      </c>
      <c r="K536">
        <f>IF(J536&gt;0,IF(COUNTIFS($M$5:$M536,M536,$J$5:$J536,"&gt;0")=1,1,0),0)</f>
        <v>0</v>
      </c>
      <c r="L536" t="str">
        <f>IF(A536="","","k"&amp;SUBSTITUTE(SUBSTITUTE(SUBSTITUTE(SUBSTITUTE(SUBSTITUTE(SUBSTITUTE(A536,"~","{t}"),"*","{s}"),"?","{q}"),"&lt;","{lt}"),"&gt;","{gt}"),"=","{eq}"))</f>
        <v/>
      </c>
      <c r="M536" t="str">
        <f>IF(B536="","","k"&amp;SUBSTITUTE(SUBSTITUTE(SUBSTITUTE(SUBSTITUTE(SUBSTITUTE(SUBSTITUTE(B536,"~","{t}"),"*","{s}"),"?","{q}"),"&lt;","{lt}"),"&gt;","{gt}"),"=","{eq}"))</f>
        <v/>
      </c>
    </row>
    <row r="537" spans="1:13" x14ac:dyDescent="0.25">
      <c r="A537" s="5"/>
      <c r="B537" s="5"/>
      <c r="C537" s="8"/>
      <c r="D537" s="8"/>
      <c r="E537" s="12"/>
      <c r="F537" s="12"/>
      <c r="G537" s="13" t="str">
        <f>IF(OR(H537="Current",H537="1–30 days",H537="31–60 days",H537="61–90 days",H537="91+ days"),IF(D537&gt;=Setup!$B$4,0,DATEDIF(D537,Setup!$B$4,"D")),"")</f>
        <v/>
      </c>
      <c r="H537" s="14" t="str">
        <f>IF(AND(A537="",B537="",C537="",D537="",E537="",F537=""),"",IF(OR(A537="",B537="",C537="",D537="",E537="",F537=""),"Incomplete",IF(COUNTIF($L$5:$L$1004,L537)&gt;1,"Check invoice #",IF(OR(COUNT(E537)=0,COUNT(F537)=0),"Check amounts",IF(OR(E537&lt;0,F537&lt;0,F537&gt;E537),"Check amounts",IF(OR(COUNT(C537)=0,COUNT(D537)=0),"Check dates",IF(D537&lt;C537,"Check dates",IF(ROUND(F537,2)=0,"Paid / zero balance",IF(Setup!$B$4="","Set aging date",IF(D537&gt;=Setup!$B$4,"Current",IF(DATEDIF(D537,Setup!$B$4,"D")&lt;=30,"1–30 days",IF(DATEDIF(D537,Setup!$B$4,"D")&lt;=60,"31–60 days",IF(DATEDIF(D537,Setup!$B$4,"D")&lt;=90,"61–90 days","91+ days")))))))))))))</f>
        <v/>
      </c>
      <c r="I537" s="5"/>
      <c r="J537" s="15">
        <f>IF(OR(H537="Current",H537="1–30 days",H537="31–60 days",H537="61–90 days",H537="91+ days"),F537,0)</f>
        <v>0</v>
      </c>
      <c r="K537">
        <f>IF(J537&gt;0,IF(COUNTIFS($M$5:$M537,M537,$J$5:$J537,"&gt;0")=1,1,0),0)</f>
        <v>0</v>
      </c>
      <c r="L537" t="str">
        <f>IF(A537="","","k"&amp;SUBSTITUTE(SUBSTITUTE(SUBSTITUTE(SUBSTITUTE(SUBSTITUTE(SUBSTITUTE(A537,"~","{t}"),"*","{s}"),"?","{q}"),"&lt;","{lt}"),"&gt;","{gt}"),"=","{eq}"))</f>
        <v/>
      </c>
      <c r="M537" t="str">
        <f>IF(B537="","","k"&amp;SUBSTITUTE(SUBSTITUTE(SUBSTITUTE(SUBSTITUTE(SUBSTITUTE(SUBSTITUTE(B537,"~","{t}"),"*","{s}"),"?","{q}"),"&lt;","{lt}"),"&gt;","{gt}"),"=","{eq}"))</f>
        <v/>
      </c>
    </row>
    <row r="538" spans="1:13" x14ac:dyDescent="0.25">
      <c r="A538" s="5"/>
      <c r="B538" s="5"/>
      <c r="C538" s="8"/>
      <c r="D538" s="8"/>
      <c r="E538" s="12"/>
      <c r="F538" s="12"/>
      <c r="G538" s="13" t="str">
        <f>IF(OR(H538="Current",H538="1–30 days",H538="31–60 days",H538="61–90 days",H538="91+ days"),IF(D538&gt;=Setup!$B$4,0,DATEDIF(D538,Setup!$B$4,"D")),"")</f>
        <v/>
      </c>
      <c r="H538" s="14" t="str">
        <f>IF(AND(A538="",B538="",C538="",D538="",E538="",F538=""),"",IF(OR(A538="",B538="",C538="",D538="",E538="",F538=""),"Incomplete",IF(COUNTIF($L$5:$L$1004,L538)&gt;1,"Check invoice #",IF(OR(COUNT(E538)=0,COUNT(F538)=0),"Check amounts",IF(OR(E538&lt;0,F538&lt;0,F538&gt;E538),"Check amounts",IF(OR(COUNT(C538)=0,COUNT(D538)=0),"Check dates",IF(D538&lt;C538,"Check dates",IF(ROUND(F538,2)=0,"Paid / zero balance",IF(Setup!$B$4="","Set aging date",IF(D538&gt;=Setup!$B$4,"Current",IF(DATEDIF(D538,Setup!$B$4,"D")&lt;=30,"1–30 days",IF(DATEDIF(D538,Setup!$B$4,"D")&lt;=60,"31–60 days",IF(DATEDIF(D538,Setup!$B$4,"D")&lt;=90,"61–90 days","91+ days")))))))))))))</f>
        <v/>
      </c>
      <c r="I538" s="5"/>
      <c r="J538" s="15">
        <f>IF(OR(H538="Current",H538="1–30 days",H538="31–60 days",H538="61–90 days",H538="91+ days"),F538,0)</f>
        <v>0</v>
      </c>
      <c r="K538">
        <f>IF(J538&gt;0,IF(COUNTIFS($M$5:$M538,M538,$J$5:$J538,"&gt;0")=1,1,0),0)</f>
        <v>0</v>
      </c>
      <c r="L538" t="str">
        <f>IF(A538="","","k"&amp;SUBSTITUTE(SUBSTITUTE(SUBSTITUTE(SUBSTITUTE(SUBSTITUTE(SUBSTITUTE(A538,"~","{t}"),"*","{s}"),"?","{q}"),"&lt;","{lt}"),"&gt;","{gt}"),"=","{eq}"))</f>
        <v/>
      </c>
      <c r="M538" t="str">
        <f>IF(B538="","","k"&amp;SUBSTITUTE(SUBSTITUTE(SUBSTITUTE(SUBSTITUTE(SUBSTITUTE(SUBSTITUTE(B538,"~","{t}"),"*","{s}"),"?","{q}"),"&lt;","{lt}"),"&gt;","{gt}"),"=","{eq}"))</f>
        <v/>
      </c>
    </row>
    <row r="539" spans="1:13" x14ac:dyDescent="0.25">
      <c r="A539" s="5"/>
      <c r="B539" s="5"/>
      <c r="C539" s="8"/>
      <c r="D539" s="8"/>
      <c r="E539" s="12"/>
      <c r="F539" s="12"/>
      <c r="G539" s="13" t="str">
        <f>IF(OR(H539="Current",H539="1–30 days",H539="31–60 days",H539="61–90 days",H539="91+ days"),IF(D539&gt;=Setup!$B$4,0,DATEDIF(D539,Setup!$B$4,"D")),"")</f>
        <v/>
      </c>
      <c r="H539" s="14" t="str">
        <f>IF(AND(A539="",B539="",C539="",D539="",E539="",F539=""),"",IF(OR(A539="",B539="",C539="",D539="",E539="",F539=""),"Incomplete",IF(COUNTIF($L$5:$L$1004,L539)&gt;1,"Check invoice #",IF(OR(COUNT(E539)=0,COUNT(F539)=0),"Check amounts",IF(OR(E539&lt;0,F539&lt;0,F539&gt;E539),"Check amounts",IF(OR(COUNT(C539)=0,COUNT(D539)=0),"Check dates",IF(D539&lt;C539,"Check dates",IF(ROUND(F539,2)=0,"Paid / zero balance",IF(Setup!$B$4="","Set aging date",IF(D539&gt;=Setup!$B$4,"Current",IF(DATEDIF(D539,Setup!$B$4,"D")&lt;=30,"1–30 days",IF(DATEDIF(D539,Setup!$B$4,"D")&lt;=60,"31–60 days",IF(DATEDIF(D539,Setup!$B$4,"D")&lt;=90,"61–90 days","91+ days")))))))))))))</f>
        <v/>
      </c>
      <c r="I539" s="5"/>
      <c r="J539" s="15">
        <f>IF(OR(H539="Current",H539="1–30 days",H539="31–60 days",H539="61–90 days",H539="91+ days"),F539,0)</f>
        <v>0</v>
      </c>
      <c r="K539">
        <f>IF(J539&gt;0,IF(COUNTIFS($M$5:$M539,M539,$J$5:$J539,"&gt;0")=1,1,0),0)</f>
        <v>0</v>
      </c>
      <c r="L539" t="str">
        <f>IF(A539="","","k"&amp;SUBSTITUTE(SUBSTITUTE(SUBSTITUTE(SUBSTITUTE(SUBSTITUTE(SUBSTITUTE(A539,"~","{t}"),"*","{s}"),"?","{q}"),"&lt;","{lt}"),"&gt;","{gt}"),"=","{eq}"))</f>
        <v/>
      </c>
      <c r="M539" t="str">
        <f>IF(B539="","","k"&amp;SUBSTITUTE(SUBSTITUTE(SUBSTITUTE(SUBSTITUTE(SUBSTITUTE(SUBSTITUTE(B539,"~","{t}"),"*","{s}"),"?","{q}"),"&lt;","{lt}"),"&gt;","{gt}"),"=","{eq}"))</f>
        <v/>
      </c>
    </row>
    <row r="540" spans="1:13" x14ac:dyDescent="0.25">
      <c r="A540" s="5"/>
      <c r="B540" s="5"/>
      <c r="C540" s="8"/>
      <c r="D540" s="8"/>
      <c r="E540" s="12"/>
      <c r="F540" s="12"/>
      <c r="G540" s="13" t="str">
        <f>IF(OR(H540="Current",H540="1–30 days",H540="31–60 days",H540="61–90 days",H540="91+ days"),IF(D540&gt;=Setup!$B$4,0,DATEDIF(D540,Setup!$B$4,"D")),"")</f>
        <v/>
      </c>
      <c r="H540" s="14" t="str">
        <f>IF(AND(A540="",B540="",C540="",D540="",E540="",F540=""),"",IF(OR(A540="",B540="",C540="",D540="",E540="",F540=""),"Incomplete",IF(COUNTIF($L$5:$L$1004,L540)&gt;1,"Check invoice #",IF(OR(COUNT(E540)=0,COUNT(F540)=0),"Check amounts",IF(OR(E540&lt;0,F540&lt;0,F540&gt;E540),"Check amounts",IF(OR(COUNT(C540)=0,COUNT(D540)=0),"Check dates",IF(D540&lt;C540,"Check dates",IF(ROUND(F540,2)=0,"Paid / zero balance",IF(Setup!$B$4="","Set aging date",IF(D540&gt;=Setup!$B$4,"Current",IF(DATEDIF(D540,Setup!$B$4,"D")&lt;=30,"1–30 days",IF(DATEDIF(D540,Setup!$B$4,"D")&lt;=60,"31–60 days",IF(DATEDIF(D540,Setup!$B$4,"D")&lt;=90,"61–90 days","91+ days")))))))))))))</f>
        <v/>
      </c>
      <c r="I540" s="5"/>
      <c r="J540" s="15">
        <f>IF(OR(H540="Current",H540="1–30 days",H540="31–60 days",H540="61–90 days",H540="91+ days"),F540,0)</f>
        <v>0</v>
      </c>
      <c r="K540">
        <f>IF(J540&gt;0,IF(COUNTIFS($M$5:$M540,M540,$J$5:$J540,"&gt;0")=1,1,0),0)</f>
        <v>0</v>
      </c>
      <c r="L540" t="str">
        <f>IF(A540="","","k"&amp;SUBSTITUTE(SUBSTITUTE(SUBSTITUTE(SUBSTITUTE(SUBSTITUTE(SUBSTITUTE(A540,"~","{t}"),"*","{s}"),"?","{q}"),"&lt;","{lt}"),"&gt;","{gt}"),"=","{eq}"))</f>
        <v/>
      </c>
      <c r="M540" t="str">
        <f>IF(B540="","","k"&amp;SUBSTITUTE(SUBSTITUTE(SUBSTITUTE(SUBSTITUTE(SUBSTITUTE(SUBSTITUTE(B540,"~","{t}"),"*","{s}"),"?","{q}"),"&lt;","{lt}"),"&gt;","{gt}"),"=","{eq}"))</f>
        <v/>
      </c>
    </row>
    <row r="541" spans="1:13" x14ac:dyDescent="0.25">
      <c r="A541" s="5"/>
      <c r="B541" s="5"/>
      <c r="C541" s="8"/>
      <c r="D541" s="8"/>
      <c r="E541" s="12"/>
      <c r="F541" s="12"/>
      <c r="G541" s="13" t="str">
        <f>IF(OR(H541="Current",H541="1–30 days",H541="31–60 days",H541="61–90 days",H541="91+ days"),IF(D541&gt;=Setup!$B$4,0,DATEDIF(D541,Setup!$B$4,"D")),"")</f>
        <v/>
      </c>
      <c r="H541" s="14" t="str">
        <f>IF(AND(A541="",B541="",C541="",D541="",E541="",F541=""),"",IF(OR(A541="",B541="",C541="",D541="",E541="",F541=""),"Incomplete",IF(COUNTIF($L$5:$L$1004,L541)&gt;1,"Check invoice #",IF(OR(COUNT(E541)=0,COUNT(F541)=0),"Check amounts",IF(OR(E541&lt;0,F541&lt;0,F541&gt;E541),"Check amounts",IF(OR(COUNT(C541)=0,COUNT(D541)=0),"Check dates",IF(D541&lt;C541,"Check dates",IF(ROUND(F541,2)=0,"Paid / zero balance",IF(Setup!$B$4="","Set aging date",IF(D541&gt;=Setup!$B$4,"Current",IF(DATEDIF(D541,Setup!$B$4,"D")&lt;=30,"1–30 days",IF(DATEDIF(D541,Setup!$B$4,"D")&lt;=60,"31–60 days",IF(DATEDIF(D541,Setup!$B$4,"D")&lt;=90,"61–90 days","91+ days")))))))))))))</f>
        <v/>
      </c>
      <c r="I541" s="5"/>
      <c r="J541" s="15">
        <f>IF(OR(H541="Current",H541="1–30 days",H541="31–60 days",H541="61–90 days",H541="91+ days"),F541,0)</f>
        <v>0</v>
      </c>
      <c r="K541">
        <f>IF(J541&gt;0,IF(COUNTIFS($M$5:$M541,M541,$J$5:$J541,"&gt;0")=1,1,0),0)</f>
        <v>0</v>
      </c>
      <c r="L541" t="str">
        <f>IF(A541="","","k"&amp;SUBSTITUTE(SUBSTITUTE(SUBSTITUTE(SUBSTITUTE(SUBSTITUTE(SUBSTITUTE(A541,"~","{t}"),"*","{s}"),"?","{q}"),"&lt;","{lt}"),"&gt;","{gt}"),"=","{eq}"))</f>
        <v/>
      </c>
      <c r="M541" t="str">
        <f>IF(B541="","","k"&amp;SUBSTITUTE(SUBSTITUTE(SUBSTITUTE(SUBSTITUTE(SUBSTITUTE(SUBSTITUTE(B541,"~","{t}"),"*","{s}"),"?","{q}"),"&lt;","{lt}"),"&gt;","{gt}"),"=","{eq}"))</f>
        <v/>
      </c>
    </row>
    <row r="542" spans="1:13" x14ac:dyDescent="0.25">
      <c r="A542" s="5"/>
      <c r="B542" s="5"/>
      <c r="C542" s="8"/>
      <c r="D542" s="8"/>
      <c r="E542" s="12"/>
      <c r="F542" s="12"/>
      <c r="G542" s="13" t="str">
        <f>IF(OR(H542="Current",H542="1–30 days",H542="31–60 days",H542="61–90 days",H542="91+ days"),IF(D542&gt;=Setup!$B$4,0,DATEDIF(D542,Setup!$B$4,"D")),"")</f>
        <v/>
      </c>
      <c r="H542" s="14" t="str">
        <f>IF(AND(A542="",B542="",C542="",D542="",E542="",F542=""),"",IF(OR(A542="",B542="",C542="",D542="",E542="",F542=""),"Incomplete",IF(COUNTIF($L$5:$L$1004,L542)&gt;1,"Check invoice #",IF(OR(COUNT(E542)=0,COUNT(F542)=0),"Check amounts",IF(OR(E542&lt;0,F542&lt;0,F542&gt;E542),"Check amounts",IF(OR(COUNT(C542)=0,COUNT(D542)=0),"Check dates",IF(D542&lt;C542,"Check dates",IF(ROUND(F542,2)=0,"Paid / zero balance",IF(Setup!$B$4="","Set aging date",IF(D542&gt;=Setup!$B$4,"Current",IF(DATEDIF(D542,Setup!$B$4,"D")&lt;=30,"1–30 days",IF(DATEDIF(D542,Setup!$B$4,"D")&lt;=60,"31–60 days",IF(DATEDIF(D542,Setup!$B$4,"D")&lt;=90,"61–90 days","91+ days")))))))))))))</f>
        <v/>
      </c>
      <c r="I542" s="5"/>
      <c r="J542" s="15">
        <f>IF(OR(H542="Current",H542="1–30 days",H542="31–60 days",H542="61–90 days",H542="91+ days"),F542,0)</f>
        <v>0</v>
      </c>
      <c r="K542">
        <f>IF(J542&gt;0,IF(COUNTIFS($M$5:$M542,M542,$J$5:$J542,"&gt;0")=1,1,0),0)</f>
        <v>0</v>
      </c>
      <c r="L542" t="str">
        <f>IF(A542="","","k"&amp;SUBSTITUTE(SUBSTITUTE(SUBSTITUTE(SUBSTITUTE(SUBSTITUTE(SUBSTITUTE(A542,"~","{t}"),"*","{s}"),"?","{q}"),"&lt;","{lt}"),"&gt;","{gt}"),"=","{eq}"))</f>
        <v/>
      </c>
      <c r="M542" t="str">
        <f>IF(B542="","","k"&amp;SUBSTITUTE(SUBSTITUTE(SUBSTITUTE(SUBSTITUTE(SUBSTITUTE(SUBSTITUTE(B542,"~","{t}"),"*","{s}"),"?","{q}"),"&lt;","{lt}"),"&gt;","{gt}"),"=","{eq}"))</f>
        <v/>
      </c>
    </row>
    <row r="543" spans="1:13" x14ac:dyDescent="0.25">
      <c r="A543" s="5"/>
      <c r="B543" s="5"/>
      <c r="C543" s="8"/>
      <c r="D543" s="8"/>
      <c r="E543" s="12"/>
      <c r="F543" s="12"/>
      <c r="G543" s="13" t="str">
        <f>IF(OR(H543="Current",H543="1–30 days",H543="31–60 days",H543="61–90 days",H543="91+ days"),IF(D543&gt;=Setup!$B$4,0,DATEDIF(D543,Setup!$B$4,"D")),"")</f>
        <v/>
      </c>
      <c r="H543" s="14" t="str">
        <f>IF(AND(A543="",B543="",C543="",D543="",E543="",F543=""),"",IF(OR(A543="",B543="",C543="",D543="",E543="",F543=""),"Incomplete",IF(COUNTIF($L$5:$L$1004,L543)&gt;1,"Check invoice #",IF(OR(COUNT(E543)=0,COUNT(F543)=0),"Check amounts",IF(OR(E543&lt;0,F543&lt;0,F543&gt;E543),"Check amounts",IF(OR(COUNT(C543)=0,COUNT(D543)=0),"Check dates",IF(D543&lt;C543,"Check dates",IF(ROUND(F543,2)=0,"Paid / zero balance",IF(Setup!$B$4="","Set aging date",IF(D543&gt;=Setup!$B$4,"Current",IF(DATEDIF(D543,Setup!$B$4,"D")&lt;=30,"1–30 days",IF(DATEDIF(D543,Setup!$B$4,"D")&lt;=60,"31–60 days",IF(DATEDIF(D543,Setup!$B$4,"D")&lt;=90,"61–90 days","91+ days")))))))))))))</f>
        <v/>
      </c>
      <c r="I543" s="5"/>
      <c r="J543" s="15">
        <f>IF(OR(H543="Current",H543="1–30 days",H543="31–60 days",H543="61–90 days",H543="91+ days"),F543,0)</f>
        <v>0</v>
      </c>
      <c r="K543">
        <f>IF(J543&gt;0,IF(COUNTIFS($M$5:$M543,M543,$J$5:$J543,"&gt;0")=1,1,0),0)</f>
        <v>0</v>
      </c>
      <c r="L543" t="str">
        <f>IF(A543="","","k"&amp;SUBSTITUTE(SUBSTITUTE(SUBSTITUTE(SUBSTITUTE(SUBSTITUTE(SUBSTITUTE(A543,"~","{t}"),"*","{s}"),"?","{q}"),"&lt;","{lt}"),"&gt;","{gt}"),"=","{eq}"))</f>
        <v/>
      </c>
      <c r="M543" t="str">
        <f>IF(B543="","","k"&amp;SUBSTITUTE(SUBSTITUTE(SUBSTITUTE(SUBSTITUTE(SUBSTITUTE(SUBSTITUTE(B543,"~","{t}"),"*","{s}"),"?","{q}"),"&lt;","{lt}"),"&gt;","{gt}"),"=","{eq}"))</f>
        <v/>
      </c>
    </row>
    <row r="544" spans="1:13" x14ac:dyDescent="0.25">
      <c r="A544" s="5"/>
      <c r="B544" s="5"/>
      <c r="C544" s="8"/>
      <c r="D544" s="8"/>
      <c r="E544" s="12"/>
      <c r="F544" s="12"/>
      <c r="G544" s="13" t="str">
        <f>IF(OR(H544="Current",H544="1–30 days",H544="31–60 days",H544="61–90 days",H544="91+ days"),IF(D544&gt;=Setup!$B$4,0,DATEDIF(D544,Setup!$B$4,"D")),"")</f>
        <v/>
      </c>
      <c r="H544" s="14" t="str">
        <f>IF(AND(A544="",B544="",C544="",D544="",E544="",F544=""),"",IF(OR(A544="",B544="",C544="",D544="",E544="",F544=""),"Incomplete",IF(COUNTIF($L$5:$L$1004,L544)&gt;1,"Check invoice #",IF(OR(COUNT(E544)=0,COUNT(F544)=0),"Check amounts",IF(OR(E544&lt;0,F544&lt;0,F544&gt;E544),"Check amounts",IF(OR(COUNT(C544)=0,COUNT(D544)=0),"Check dates",IF(D544&lt;C544,"Check dates",IF(ROUND(F544,2)=0,"Paid / zero balance",IF(Setup!$B$4="","Set aging date",IF(D544&gt;=Setup!$B$4,"Current",IF(DATEDIF(D544,Setup!$B$4,"D")&lt;=30,"1–30 days",IF(DATEDIF(D544,Setup!$B$4,"D")&lt;=60,"31–60 days",IF(DATEDIF(D544,Setup!$B$4,"D")&lt;=90,"61–90 days","91+ days")))))))))))))</f>
        <v/>
      </c>
      <c r="I544" s="5"/>
      <c r="J544" s="15">
        <f>IF(OR(H544="Current",H544="1–30 days",H544="31–60 days",H544="61–90 days",H544="91+ days"),F544,0)</f>
        <v>0</v>
      </c>
      <c r="K544">
        <f>IF(J544&gt;0,IF(COUNTIFS($M$5:$M544,M544,$J$5:$J544,"&gt;0")=1,1,0),0)</f>
        <v>0</v>
      </c>
      <c r="L544" t="str">
        <f>IF(A544="","","k"&amp;SUBSTITUTE(SUBSTITUTE(SUBSTITUTE(SUBSTITUTE(SUBSTITUTE(SUBSTITUTE(A544,"~","{t}"),"*","{s}"),"?","{q}"),"&lt;","{lt}"),"&gt;","{gt}"),"=","{eq}"))</f>
        <v/>
      </c>
      <c r="M544" t="str">
        <f>IF(B544="","","k"&amp;SUBSTITUTE(SUBSTITUTE(SUBSTITUTE(SUBSTITUTE(SUBSTITUTE(SUBSTITUTE(B544,"~","{t}"),"*","{s}"),"?","{q}"),"&lt;","{lt}"),"&gt;","{gt}"),"=","{eq}"))</f>
        <v/>
      </c>
    </row>
    <row r="545" spans="1:13" x14ac:dyDescent="0.25">
      <c r="A545" s="5"/>
      <c r="B545" s="5"/>
      <c r="C545" s="8"/>
      <c r="D545" s="8"/>
      <c r="E545" s="12"/>
      <c r="F545" s="12"/>
      <c r="G545" s="13" t="str">
        <f>IF(OR(H545="Current",H545="1–30 days",H545="31–60 days",H545="61–90 days",H545="91+ days"),IF(D545&gt;=Setup!$B$4,0,DATEDIF(D545,Setup!$B$4,"D")),"")</f>
        <v/>
      </c>
      <c r="H545" s="14" t="str">
        <f>IF(AND(A545="",B545="",C545="",D545="",E545="",F545=""),"",IF(OR(A545="",B545="",C545="",D545="",E545="",F545=""),"Incomplete",IF(COUNTIF($L$5:$L$1004,L545)&gt;1,"Check invoice #",IF(OR(COUNT(E545)=0,COUNT(F545)=0),"Check amounts",IF(OR(E545&lt;0,F545&lt;0,F545&gt;E545),"Check amounts",IF(OR(COUNT(C545)=0,COUNT(D545)=0),"Check dates",IF(D545&lt;C545,"Check dates",IF(ROUND(F545,2)=0,"Paid / zero balance",IF(Setup!$B$4="","Set aging date",IF(D545&gt;=Setup!$B$4,"Current",IF(DATEDIF(D545,Setup!$B$4,"D")&lt;=30,"1–30 days",IF(DATEDIF(D545,Setup!$B$4,"D")&lt;=60,"31–60 days",IF(DATEDIF(D545,Setup!$B$4,"D")&lt;=90,"61–90 days","91+ days")))))))))))))</f>
        <v/>
      </c>
      <c r="I545" s="5"/>
      <c r="J545" s="15">
        <f>IF(OR(H545="Current",H545="1–30 days",H545="31–60 days",H545="61–90 days",H545="91+ days"),F545,0)</f>
        <v>0</v>
      </c>
      <c r="K545">
        <f>IF(J545&gt;0,IF(COUNTIFS($M$5:$M545,M545,$J$5:$J545,"&gt;0")=1,1,0),0)</f>
        <v>0</v>
      </c>
      <c r="L545" t="str">
        <f>IF(A545="","","k"&amp;SUBSTITUTE(SUBSTITUTE(SUBSTITUTE(SUBSTITUTE(SUBSTITUTE(SUBSTITUTE(A545,"~","{t}"),"*","{s}"),"?","{q}"),"&lt;","{lt}"),"&gt;","{gt}"),"=","{eq}"))</f>
        <v/>
      </c>
      <c r="M545" t="str">
        <f>IF(B545="","","k"&amp;SUBSTITUTE(SUBSTITUTE(SUBSTITUTE(SUBSTITUTE(SUBSTITUTE(SUBSTITUTE(B545,"~","{t}"),"*","{s}"),"?","{q}"),"&lt;","{lt}"),"&gt;","{gt}"),"=","{eq}"))</f>
        <v/>
      </c>
    </row>
    <row r="546" spans="1:13" x14ac:dyDescent="0.25">
      <c r="A546" s="5"/>
      <c r="B546" s="5"/>
      <c r="C546" s="8"/>
      <c r="D546" s="8"/>
      <c r="E546" s="12"/>
      <c r="F546" s="12"/>
      <c r="G546" s="13" t="str">
        <f>IF(OR(H546="Current",H546="1–30 days",H546="31–60 days",H546="61–90 days",H546="91+ days"),IF(D546&gt;=Setup!$B$4,0,DATEDIF(D546,Setup!$B$4,"D")),"")</f>
        <v/>
      </c>
      <c r="H546" s="14" t="str">
        <f>IF(AND(A546="",B546="",C546="",D546="",E546="",F546=""),"",IF(OR(A546="",B546="",C546="",D546="",E546="",F546=""),"Incomplete",IF(COUNTIF($L$5:$L$1004,L546)&gt;1,"Check invoice #",IF(OR(COUNT(E546)=0,COUNT(F546)=0),"Check amounts",IF(OR(E546&lt;0,F546&lt;0,F546&gt;E546),"Check amounts",IF(OR(COUNT(C546)=0,COUNT(D546)=0),"Check dates",IF(D546&lt;C546,"Check dates",IF(ROUND(F546,2)=0,"Paid / zero balance",IF(Setup!$B$4="","Set aging date",IF(D546&gt;=Setup!$B$4,"Current",IF(DATEDIF(D546,Setup!$B$4,"D")&lt;=30,"1–30 days",IF(DATEDIF(D546,Setup!$B$4,"D")&lt;=60,"31–60 days",IF(DATEDIF(D546,Setup!$B$4,"D")&lt;=90,"61–90 days","91+ days")))))))))))))</f>
        <v/>
      </c>
      <c r="I546" s="5"/>
      <c r="J546" s="15">
        <f>IF(OR(H546="Current",H546="1–30 days",H546="31–60 days",H546="61–90 days",H546="91+ days"),F546,0)</f>
        <v>0</v>
      </c>
      <c r="K546">
        <f>IF(J546&gt;0,IF(COUNTIFS($M$5:$M546,M546,$J$5:$J546,"&gt;0")=1,1,0),0)</f>
        <v>0</v>
      </c>
      <c r="L546" t="str">
        <f>IF(A546="","","k"&amp;SUBSTITUTE(SUBSTITUTE(SUBSTITUTE(SUBSTITUTE(SUBSTITUTE(SUBSTITUTE(A546,"~","{t}"),"*","{s}"),"?","{q}"),"&lt;","{lt}"),"&gt;","{gt}"),"=","{eq}"))</f>
        <v/>
      </c>
      <c r="M546" t="str">
        <f>IF(B546="","","k"&amp;SUBSTITUTE(SUBSTITUTE(SUBSTITUTE(SUBSTITUTE(SUBSTITUTE(SUBSTITUTE(B546,"~","{t}"),"*","{s}"),"?","{q}"),"&lt;","{lt}"),"&gt;","{gt}"),"=","{eq}"))</f>
        <v/>
      </c>
    </row>
    <row r="547" spans="1:13" x14ac:dyDescent="0.25">
      <c r="A547" s="5"/>
      <c r="B547" s="5"/>
      <c r="C547" s="8"/>
      <c r="D547" s="8"/>
      <c r="E547" s="12"/>
      <c r="F547" s="12"/>
      <c r="G547" s="13" t="str">
        <f>IF(OR(H547="Current",H547="1–30 days",H547="31–60 days",H547="61–90 days",H547="91+ days"),IF(D547&gt;=Setup!$B$4,0,DATEDIF(D547,Setup!$B$4,"D")),"")</f>
        <v/>
      </c>
      <c r="H547" s="14" t="str">
        <f>IF(AND(A547="",B547="",C547="",D547="",E547="",F547=""),"",IF(OR(A547="",B547="",C547="",D547="",E547="",F547=""),"Incomplete",IF(COUNTIF($L$5:$L$1004,L547)&gt;1,"Check invoice #",IF(OR(COUNT(E547)=0,COUNT(F547)=0),"Check amounts",IF(OR(E547&lt;0,F547&lt;0,F547&gt;E547),"Check amounts",IF(OR(COUNT(C547)=0,COUNT(D547)=0),"Check dates",IF(D547&lt;C547,"Check dates",IF(ROUND(F547,2)=0,"Paid / zero balance",IF(Setup!$B$4="","Set aging date",IF(D547&gt;=Setup!$B$4,"Current",IF(DATEDIF(D547,Setup!$B$4,"D")&lt;=30,"1–30 days",IF(DATEDIF(D547,Setup!$B$4,"D")&lt;=60,"31–60 days",IF(DATEDIF(D547,Setup!$B$4,"D")&lt;=90,"61–90 days","91+ days")))))))))))))</f>
        <v/>
      </c>
      <c r="I547" s="5"/>
      <c r="J547" s="15">
        <f>IF(OR(H547="Current",H547="1–30 days",H547="31–60 days",H547="61–90 days",H547="91+ days"),F547,0)</f>
        <v>0</v>
      </c>
      <c r="K547">
        <f>IF(J547&gt;0,IF(COUNTIFS($M$5:$M547,M547,$J$5:$J547,"&gt;0")=1,1,0),0)</f>
        <v>0</v>
      </c>
      <c r="L547" t="str">
        <f>IF(A547="","","k"&amp;SUBSTITUTE(SUBSTITUTE(SUBSTITUTE(SUBSTITUTE(SUBSTITUTE(SUBSTITUTE(A547,"~","{t}"),"*","{s}"),"?","{q}"),"&lt;","{lt}"),"&gt;","{gt}"),"=","{eq}"))</f>
        <v/>
      </c>
      <c r="M547" t="str">
        <f>IF(B547="","","k"&amp;SUBSTITUTE(SUBSTITUTE(SUBSTITUTE(SUBSTITUTE(SUBSTITUTE(SUBSTITUTE(B547,"~","{t}"),"*","{s}"),"?","{q}"),"&lt;","{lt}"),"&gt;","{gt}"),"=","{eq}"))</f>
        <v/>
      </c>
    </row>
    <row r="548" spans="1:13" x14ac:dyDescent="0.25">
      <c r="A548" s="5"/>
      <c r="B548" s="5"/>
      <c r="C548" s="8"/>
      <c r="D548" s="8"/>
      <c r="E548" s="12"/>
      <c r="F548" s="12"/>
      <c r="G548" s="13" t="str">
        <f>IF(OR(H548="Current",H548="1–30 days",H548="31–60 days",H548="61–90 days",H548="91+ days"),IF(D548&gt;=Setup!$B$4,0,DATEDIF(D548,Setup!$B$4,"D")),"")</f>
        <v/>
      </c>
      <c r="H548" s="14" t="str">
        <f>IF(AND(A548="",B548="",C548="",D548="",E548="",F548=""),"",IF(OR(A548="",B548="",C548="",D548="",E548="",F548=""),"Incomplete",IF(COUNTIF($L$5:$L$1004,L548)&gt;1,"Check invoice #",IF(OR(COUNT(E548)=0,COUNT(F548)=0),"Check amounts",IF(OR(E548&lt;0,F548&lt;0,F548&gt;E548),"Check amounts",IF(OR(COUNT(C548)=0,COUNT(D548)=0),"Check dates",IF(D548&lt;C548,"Check dates",IF(ROUND(F548,2)=0,"Paid / zero balance",IF(Setup!$B$4="","Set aging date",IF(D548&gt;=Setup!$B$4,"Current",IF(DATEDIF(D548,Setup!$B$4,"D")&lt;=30,"1–30 days",IF(DATEDIF(D548,Setup!$B$4,"D")&lt;=60,"31–60 days",IF(DATEDIF(D548,Setup!$B$4,"D")&lt;=90,"61–90 days","91+ days")))))))))))))</f>
        <v/>
      </c>
      <c r="I548" s="5"/>
      <c r="J548" s="15">
        <f>IF(OR(H548="Current",H548="1–30 days",H548="31–60 days",H548="61–90 days",H548="91+ days"),F548,0)</f>
        <v>0</v>
      </c>
      <c r="K548">
        <f>IF(J548&gt;0,IF(COUNTIFS($M$5:$M548,M548,$J$5:$J548,"&gt;0")=1,1,0),0)</f>
        <v>0</v>
      </c>
      <c r="L548" t="str">
        <f>IF(A548="","","k"&amp;SUBSTITUTE(SUBSTITUTE(SUBSTITUTE(SUBSTITUTE(SUBSTITUTE(SUBSTITUTE(A548,"~","{t}"),"*","{s}"),"?","{q}"),"&lt;","{lt}"),"&gt;","{gt}"),"=","{eq}"))</f>
        <v/>
      </c>
      <c r="M548" t="str">
        <f>IF(B548="","","k"&amp;SUBSTITUTE(SUBSTITUTE(SUBSTITUTE(SUBSTITUTE(SUBSTITUTE(SUBSTITUTE(B548,"~","{t}"),"*","{s}"),"?","{q}"),"&lt;","{lt}"),"&gt;","{gt}"),"=","{eq}"))</f>
        <v/>
      </c>
    </row>
    <row r="549" spans="1:13" x14ac:dyDescent="0.25">
      <c r="A549" s="5"/>
      <c r="B549" s="5"/>
      <c r="C549" s="8"/>
      <c r="D549" s="8"/>
      <c r="E549" s="12"/>
      <c r="F549" s="12"/>
      <c r="G549" s="13" t="str">
        <f>IF(OR(H549="Current",H549="1–30 days",H549="31–60 days",H549="61–90 days",H549="91+ days"),IF(D549&gt;=Setup!$B$4,0,DATEDIF(D549,Setup!$B$4,"D")),"")</f>
        <v/>
      </c>
      <c r="H549" s="14" t="str">
        <f>IF(AND(A549="",B549="",C549="",D549="",E549="",F549=""),"",IF(OR(A549="",B549="",C549="",D549="",E549="",F549=""),"Incomplete",IF(COUNTIF($L$5:$L$1004,L549)&gt;1,"Check invoice #",IF(OR(COUNT(E549)=0,COUNT(F549)=0),"Check amounts",IF(OR(E549&lt;0,F549&lt;0,F549&gt;E549),"Check amounts",IF(OR(COUNT(C549)=0,COUNT(D549)=0),"Check dates",IF(D549&lt;C549,"Check dates",IF(ROUND(F549,2)=0,"Paid / zero balance",IF(Setup!$B$4="","Set aging date",IF(D549&gt;=Setup!$B$4,"Current",IF(DATEDIF(D549,Setup!$B$4,"D")&lt;=30,"1–30 days",IF(DATEDIF(D549,Setup!$B$4,"D")&lt;=60,"31–60 days",IF(DATEDIF(D549,Setup!$B$4,"D")&lt;=90,"61–90 days","91+ days")))))))))))))</f>
        <v/>
      </c>
      <c r="I549" s="5"/>
      <c r="J549" s="15">
        <f>IF(OR(H549="Current",H549="1–30 days",H549="31–60 days",H549="61–90 days",H549="91+ days"),F549,0)</f>
        <v>0</v>
      </c>
      <c r="K549">
        <f>IF(J549&gt;0,IF(COUNTIFS($M$5:$M549,M549,$J$5:$J549,"&gt;0")=1,1,0),0)</f>
        <v>0</v>
      </c>
      <c r="L549" t="str">
        <f>IF(A549="","","k"&amp;SUBSTITUTE(SUBSTITUTE(SUBSTITUTE(SUBSTITUTE(SUBSTITUTE(SUBSTITUTE(A549,"~","{t}"),"*","{s}"),"?","{q}"),"&lt;","{lt}"),"&gt;","{gt}"),"=","{eq}"))</f>
        <v/>
      </c>
      <c r="M549" t="str">
        <f>IF(B549="","","k"&amp;SUBSTITUTE(SUBSTITUTE(SUBSTITUTE(SUBSTITUTE(SUBSTITUTE(SUBSTITUTE(B549,"~","{t}"),"*","{s}"),"?","{q}"),"&lt;","{lt}"),"&gt;","{gt}"),"=","{eq}"))</f>
        <v/>
      </c>
    </row>
    <row r="550" spans="1:13" x14ac:dyDescent="0.25">
      <c r="A550" s="5"/>
      <c r="B550" s="5"/>
      <c r="C550" s="8"/>
      <c r="D550" s="8"/>
      <c r="E550" s="12"/>
      <c r="F550" s="12"/>
      <c r="G550" s="13" t="str">
        <f>IF(OR(H550="Current",H550="1–30 days",H550="31–60 days",H550="61–90 days",H550="91+ days"),IF(D550&gt;=Setup!$B$4,0,DATEDIF(D550,Setup!$B$4,"D")),"")</f>
        <v/>
      </c>
      <c r="H550" s="14" t="str">
        <f>IF(AND(A550="",B550="",C550="",D550="",E550="",F550=""),"",IF(OR(A550="",B550="",C550="",D550="",E550="",F550=""),"Incomplete",IF(COUNTIF($L$5:$L$1004,L550)&gt;1,"Check invoice #",IF(OR(COUNT(E550)=0,COUNT(F550)=0),"Check amounts",IF(OR(E550&lt;0,F550&lt;0,F550&gt;E550),"Check amounts",IF(OR(COUNT(C550)=0,COUNT(D550)=0),"Check dates",IF(D550&lt;C550,"Check dates",IF(ROUND(F550,2)=0,"Paid / zero balance",IF(Setup!$B$4="","Set aging date",IF(D550&gt;=Setup!$B$4,"Current",IF(DATEDIF(D550,Setup!$B$4,"D")&lt;=30,"1–30 days",IF(DATEDIF(D550,Setup!$B$4,"D")&lt;=60,"31–60 days",IF(DATEDIF(D550,Setup!$B$4,"D")&lt;=90,"61–90 days","91+ days")))))))))))))</f>
        <v/>
      </c>
      <c r="I550" s="5"/>
      <c r="J550" s="15">
        <f>IF(OR(H550="Current",H550="1–30 days",H550="31–60 days",H550="61–90 days",H550="91+ days"),F550,0)</f>
        <v>0</v>
      </c>
      <c r="K550">
        <f>IF(J550&gt;0,IF(COUNTIFS($M$5:$M550,M550,$J$5:$J550,"&gt;0")=1,1,0),0)</f>
        <v>0</v>
      </c>
      <c r="L550" t="str">
        <f>IF(A550="","","k"&amp;SUBSTITUTE(SUBSTITUTE(SUBSTITUTE(SUBSTITUTE(SUBSTITUTE(SUBSTITUTE(A550,"~","{t}"),"*","{s}"),"?","{q}"),"&lt;","{lt}"),"&gt;","{gt}"),"=","{eq}"))</f>
        <v/>
      </c>
      <c r="M550" t="str">
        <f>IF(B550="","","k"&amp;SUBSTITUTE(SUBSTITUTE(SUBSTITUTE(SUBSTITUTE(SUBSTITUTE(SUBSTITUTE(B550,"~","{t}"),"*","{s}"),"?","{q}"),"&lt;","{lt}"),"&gt;","{gt}"),"=","{eq}"))</f>
        <v/>
      </c>
    </row>
    <row r="551" spans="1:13" x14ac:dyDescent="0.25">
      <c r="A551" s="5"/>
      <c r="B551" s="5"/>
      <c r="C551" s="8"/>
      <c r="D551" s="8"/>
      <c r="E551" s="12"/>
      <c r="F551" s="12"/>
      <c r="G551" s="13" t="str">
        <f>IF(OR(H551="Current",H551="1–30 days",H551="31–60 days",H551="61–90 days",H551="91+ days"),IF(D551&gt;=Setup!$B$4,0,DATEDIF(D551,Setup!$B$4,"D")),"")</f>
        <v/>
      </c>
      <c r="H551" s="14" t="str">
        <f>IF(AND(A551="",B551="",C551="",D551="",E551="",F551=""),"",IF(OR(A551="",B551="",C551="",D551="",E551="",F551=""),"Incomplete",IF(COUNTIF($L$5:$L$1004,L551)&gt;1,"Check invoice #",IF(OR(COUNT(E551)=0,COUNT(F551)=0),"Check amounts",IF(OR(E551&lt;0,F551&lt;0,F551&gt;E551),"Check amounts",IF(OR(COUNT(C551)=0,COUNT(D551)=0),"Check dates",IF(D551&lt;C551,"Check dates",IF(ROUND(F551,2)=0,"Paid / zero balance",IF(Setup!$B$4="","Set aging date",IF(D551&gt;=Setup!$B$4,"Current",IF(DATEDIF(D551,Setup!$B$4,"D")&lt;=30,"1–30 days",IF(DATEDIF(D551,Setup!$B$4,"D")&lt;=60,"31–60 days",IF(DATEDIF(D551,Setup!$B$4,"D")&lt;=90,"61–90 days","91+ days")))))))))))))</f>
        <v/>
      </c>
      <c r="I551" s="5"/>
      <c r="J551" s="15">
        <f>IF(OR(H551="Current",H551="1–30 days",H551="31–60 days",H551="61–90 days",H551="91+ days"),F551,0)</f>
        <v>0</v>
      </c>
      <c r="K551">
        <f>IF(J551&gt;0,IF(COUNTIFS($M$5:$M551,M551,$J$5:$J551,"&gt;0")=1,1,0),0)</f>
        <v>0</v>
      </c>
      <c r="L551" t="str">
        <f>IF(A551="","","k"&amp;SUBSTITUTE(SUBSTITUTE(SUBSTITUTE(SUBSTITUTE(SUBSTITUTE(SUBSTITUTE(A551,"~","{t}"),"*","{s}"),"?","{q}"),"&lt;","{lt}"),"&gt;","{gt}"),"=","{eq}"))</f>
        <v/>
      </c>
      <c r="M551" t="str">
        <f>IF(B551="","","k"&amp;SUBSTITUTE(SUBSTITUTE(SUBSTITUTE(SUBSTITUTE(SUBSTITUTE(SUBSTITUTE(B551,"~","{t}"),"*","{s}"),"?","{q}"),"&lt;","{lt}"),"&gt;","{gt}"),"=","{eq}"))</f>
        <v/>
      </c>
    </row>
    <row r="552" spans="1:13" x14ac:dyDescent="0.25">
      <c r="A552" s="5"/>
      <c r="B552" s="5"/>
      <c r="C552" s="8"/>
      <c r="D552" s="8"/>
      <c r="E552" s="12"/>
      <c r="F552" s="12"/>
      <c r="G552" s="13" t="str">
        <f>IF(OR(H552="Current",H552="1–30 days",H552="31–60 days",H552="61–90 days",H552="91+ days"),IF(D552&gt;=Setup!$B$4,0,DATEDIF(D552,Setup!$B$4,"D")),"")</f>
        <v/>
      </c>
      <c r="H552" s="14" t="str">
        <f>IF(AND(A552="",B552="",C552="",D552="",E552="",F552=""),"",IF(OR(A552="",B552="",C552="",D552="",E552="",F552=""),"Incomplete",IF(COUNTIF($L$5:$L$1004,L552)&gt;1,"Check invoice #",IF(OR(COUNT(E552)=0,COUNT(F552)=0),"Check amounts",IF(OR(E552&lt;0,F552&lt;0,F552&gt;E552),"Check amounts",IF(OR(COUNT(C552)=0,COUNT(D552)=0),"Check dates",IF(D552&lt;C552,"Check dates",IF(ROUND(F552,2)=0,"Paid / zero balance",IF(Setup!$B$4="","Set aging date",IF(D552&gt;=Setup!$B$4,"Current",IF(DATEDIF(D552,Setup!$B$4,"D")&lt;=30,"1–30 days",IF(DATEDIF(D552,Setup!$B$4,"D")&lt;=60,"31–60 days",IF(DATEDIF(D552,Setup!$B$4,"D")&lt;=90,"61–90 days","91+ days")))))))))))))</f>
        <v/>
      </c>
      <c r="I552" s="5"/>
      <c r="J552" s="15">
        <f>IF(OR(H552="Current",H552="1–30 days",H552="31–60 days",H552="61–90 days",H552="91+ days"),F552,0)</f>
        <v>0</v>
      </c>
      <c r="K552">
        <f>IF(J552&gt;0,IF(COUNTIFS($M$5:$M552,M552,$J$5:$J552,"&gt;0")=1,1,0),0)</f>
        <v>0</v>
      </c>
      <c r="L552" t="str">
        <f>IF(A552="","","k"&amp;SUBSTITUTE(SUBSTITUTE(SUBSTITUTE(SUBSTITUTE(SUBSTITUTE(SUBSTITUTE(A552,"~","{t}"),"*","{s}"),"?","{q}"),"&lt;","{lt}"),"&gt;","{gt}"),"=","{eq}"))</f>
        <v/>
      </c>
      <c r="M552" t="str">
        <f>IF(B552="","","k"&amp;SUBSTITUTE(SUBSTITUTE(SUBSTITUTE(SUBSTITUTE(SUBSTITUTE(SUBSTITUTE(B552,"~","{t}"),"*","{s}"),"?","{q}"),"&lt;","{lt}"),"&gt;","{gt}"),"=","{eq}"))</f>
        <v/>
      </c>
    </row>
    <row r="553" spans="1:13" x14ac:dyDescent="0.25">
      <c r="A553" s="5"/>
      <c r="B553" s="5"/>
      <c r="C553" s="8"/>
      <c r="D553" s="8"/>
      <c r="E553" s="12"/>
      <c r="F553" s="12"/>
      <c r="G553" s="13" t="str">
        <f>IF(OR(H553="Current",H553="1–30 days",H553="31–60 days",H553="61–90 days",H553="91+ days"),IF(D553&gt;=Setup!$B$4,0,DATEDIF(D553,Setup!$B$4,"D")),"")</f>
        <v/>
      </c>
      <c r="H553" s="14" t="str">
        <f>IF(AND(A553="",B553="",C553="",D553="",E553="",F553=""),"",IF(OR(A553="",B553="",C553="",D553="",E553="",F553=""),"Incomplete",IF(COUNTIF($L$5:$L$1004,L553)&gt;1,"Check invoice #",IF(OR(COUNT(E553)=0,COUNT(F553)=0),"Check amounts",IF(OR(E553&lt;0,F553&lt;0,F553&gt;E553),"Check amounts",IF(OR(COUNT(C553)=0,COUNT(D553)=0),"Check dates",IF(D553&lt;C553,"Check dates",IF(ROUND(F553,2)=0,"Paid / zero balance",IF(Setup!$B$4="","Set aging date",IF(D553&gt;=Setup!$B$4,"Current",IF(DATEDIF(D553,Setup!$B$4,"D")&lt;=30,"1–30 days",IF(DATEDIF(D553,Setup!$B$4,"D")&lt;=60,"31–60 days",IF(DATEDIF(D553,Setup!$B$4,"D")&lt;=90,"61–90 days","91+ days")))))))))))))</f>
        <v/>
      </c>
      <c r="I553" s="5"/>
      <c r="J553" s="15">
        <f>IF(OR(H553="Current",H553="1–30 days",H553="31–60 days",H553="61–90 days",H553="91+ days"),F553,0)</f>
        <v>0</v>
      </c>
      <c r="K553">
        <f>IF(J553&gt;0,IF(COUNTIFS($M$5:$M553,M553,$J$5:$J553,"&gt;0")=1,1,0),0)</f>
        <v>0</v>
      </c>
      <c r="L553" t="str">
        <f>IF(A553="","","k"&amp;SUBSTITUTE(SUBSTITUTE(SUBSTITUTE(SUBSTITUTE(SUBSTITUTE(SUBSTITUTE(A553,"~","{t}"),"*","{s}"),"?","{q}"),"&lt;","{lt}"),"&gt;","{gt}"),"=","{eq}"))</f>
        <v/>
      </c>
      <c r="M553" t="str">
        <f>IF(B553="","","k"&amp;SUBSTITUTE(SUBSTITUTE(SUBSTITUTE(SUBSTITUTE(SUBSTITUTE(SUBSTITUTE(B553,"~","{t}"),"*","{s}"),"?","{q}"),"&lt;","{lt}"),"&gt;","{gt}"),"=","{eq}"))</f>
        <v/>
      </c>
    </row>
    <row r="554" spans="1:13" x14ac:dyDescent="0.25">
      <c r="A554" s="5"/>
      <c r="B554" s="5"/>
      <c r="C554" s="8"/>
      <c r="D554" s="8"/>
      <c r="E554" s="12"/>
      <c r="F554" s="12"/>
      <c r="G554" s="13" t="str">
        <f>IF(OR(H554="Current",H554="1–30 days",H554="31–60 days",H554="61–90 days",H554="91+ days"),IF(D554&gt;=Setup!$B$4,0,DATEDIF(D554,Setup!$B$4,"D")),"")</f>
        <v/>
      </c>
      <c r="H554" s="14" t="str">
        <f>IF(AND(A554="",B554="",C554="",D554="",E554="",F554=""),"",IF(OR(A554="",B554="",C554="",D554="",E554="",F554=""),"Incomplete",IF(COUNTIF($L$5:$L$1004,L554)&gt;1,"Check invoice #",IF(OR(COUNT(E554)=0,COUNT(F554)=0),"Check amounts",IF(OR(E554&lt;0,F554&lt;0,F554&gt;E554),"Check amounts",IF(OR(COUNT(C554)=0,COUNT(D554)=0),"Check dates",IF(D554&lt;C554,"Check dates",IF(ROUND(F554,2)=0,"Paid / zero balance",IF(Setup!$B$4="","Set aging date",IF(D554&gt;=Setup!$B$4,"Current",IF(DATEDIF(D554,Setup!$B$4,"D")&lt;=30,"1–30 days",IF(DATEDIF(D554,Setup!$B$4,"D")&lt;=60,"31–60 days",IF(DATEDIF(D554,Setup!$B$4,"D")&lt;=90,"61–90 days","91+ days")))))))))))))</f>
        <v/>
      </c>
      <c r="I554" s="5"/>
      <c r="J554" s="15">
        <f>IF(OR(H554="Current",H554="1–30 days",H554="31–60 days",H554="61–90 days",H554="91+ days"),F554,0)</f>
        <v>0</v>
      </c>
      <c r="K554">
        <f>IF(J554&gt;0,IF(COUNTIFS($M$5:$M554,M554,$J$5:$J554,"&gt;0")=1,1,0),0)</f>
        <v>0</v>
      </c>
      <c r="L554" t="str">
        <f>IF(A554="","","k"&amp;SUBSTITUTE(SUBSTITUTE(SUBSTITUTE(SUBSTITUTE(SUBSTITUTE(SUBSTITUTE(A554,"~","{t}"),"*","{s}"),"?","{q}"),"&lt;","{lt}"),"&gt;","{gt}"),"=","{eq}"))</f>
        <v/>
      </c>
      <c r="M554" t="str">
        <f>IF(B554="","","k"&amp;SUBSTITUTE(SUBSTITUTE(SUBSTITUTE(SUBSTITUTE(SUBSTITUTE(SUBSTITUTE(B554,"~","{t}"),"*","{s}"),"?","{q}"),"&lt;","{lt}"),"&gt;","{gt}"),"=","{eq}"))</f>
        <v/>
      </c>
    </row>
    <row r="555" spans="1:13" x14ac:dyDescent="0.25">
      <c r="A555" s="5"/>
      <c r="B555" s="5"/>
      <c r="C555" s="8"/>
      <c r="D555" s="8"/>
      <c r="E555" s="12"/>
      <c r="F555" s="12"/>
      <c r="G555" s="13" t="str">
        <f>IF(OR(H555="Current",H555="1–30 days",H555="31–60 days",H555="61–90 days",H555="91+ days"),IF(D555&gt;=Setup!$B$4,0,DATEDIF(D555,Setup!$B$4,"D")),"")</f>
        <v/>
      </c>
      <c r="H555" s="14" t="str">
        <f>IF(AND(A555="",B555="",C555="",D555="",E555="",F555=""),"",IF(OR(A555="",B555="",C555="",D555="",E555="",F555=""),"Incomplete",IF(COUNTIF($L$5:$L$1004,L555)&gt;1,"Check invoice #",IF(OR(COUNT(E555)=0,COUNT(F555)=0),"Check amounts",IF(OR(E555&lt;0,F555&lt;0,F555&gt;E555),"Check amounts",IF(OR(COUNT(C555)=0,COUNT(D555)=0),"Check dates",IF(D555&lt;C555,"Check dates",IF(ROUND(F555,2)=0,"Paid / zero balance",IF(Setup!$B$4="","Set aging date",IF(D555&gt;=Setup!$B$4,"Current",IF(DATEDIF(D555,Setup!$B$4,"D")&lt;=30,"1–30 days",IF(DATEDIF(D555,Setup!$B$4,"D")&lt;=60,"31–60 days",IF(DATEDIF(D555,Setup!$B$4,"D")&lt;=90,"61–90 days","91+ days")))))))))))))</f>
        <v/>
      </c>
      <c r="I555" s="5"/>
      <c r="J555" s="15">
        <f>IF(OR(H555="Current",H555="1–30 days",H555="31–60 days",H555="61–90 days",H555="91+ days"),F555,0)</f>
        <v>0</v>
      </c>
      <c r="K555">
        <f>IF(J555&gt;0,IF(COUNTIFS($M$5:$M555,M555,$J$5:$J555,"&gt;0")=1,1,0),0)</f>
        <v>0</v>
      </c>
      <c r="L555" t="str">
        <f>IF(A555="","","k"&amp;SUBSTITUTE(SUBSTITUTE(SUBSTITUTE(SUBSTITUTE(SUBSTITUTE(SUBSTITUTE(A555,"~","{t}"),"*","{s}"),"?","{q}"),"&lt;","{lt}"),"&gt;","{gt}"),"=","{eq}"))</f>
        <v/>
      </c>
      <c r="M555" t="str">
        <f>IF(B555="","","k"&amp;SUBSTITUTE(SUBSTITUTE(SUBSTITUTE(SUBSTITUTE(SUBSTITUTE(SUBSTITUTE(B555,"~","{t}"),"*","{s}"),"?","{q}"),"&lt;","{lt}"),"&gt;","{gt}"),"=","{eq}"))</f>
        <v/>
      </c>
    </row>
    <row r="556" spans="1:13" x14ac:dyDescent="0.25">
      <c r="A556" s="5"/>
      <c r="B556" s="5"/>
      <c r="C556" s="8"/>
      <c r="D556" s="8"/>
      <c r="E556" s="12"/>
      <c r="F556" s="12"/>
      <c r="G556" s="13" t="str">
        <f>IF(OR(H556="Current",H556="1–30 days",H556="31–60 days",H556="61–90 days",H556="91+ days"),IF(D556&gt;=Setup!$B$4,0,DATEDIF(D556,Setup!$B$4,"D")),"")</f>
        <v/>
      </c>
      <c r="H556" s="14" t="str">
        <f>IF(AND(A556="",B556="",C556="",D556="",E556="",F556=""),"",IF(OR(A556="",B556="",C556="",D556="",E556="",F556=""),"Incomplete",IF(COUNTIF($L$5:$L$1004,L556)&gt;1,"Check invoice #",IF(OR(COUNT(E556)=0,COUNT(F556)=0),"Check amounts",IF(OR(E556&lt;0,F556&lt;0,F556&gt;E556),"Check amounts",IF(OR(COUNT(C556)=0,COUNT(D556)=0),"Check dates",IF(D556&lt;C556,"Check dates",IF(ROUND(F556,2)=0,"Paid / zero balance",IF(Setup!$B$4="","Set aging date",IF(D556&gt;=Setup!$B$4,"Current",IF(DATEDIF(D556,Setup!$B$4,"D")&lt;=30,"1–30 days",IF(DATEDIF(D556,Setup!$B$4,"D")&lt;=60,"31–60 days",IF(DATEDIF(D556,Setup!$B$4,"D")&lt;=90,"61–90 days","91+ days")))))))))))))</f>
        <v/>
      </c>
      <c r="I556" s="5"/>
      <c r="J556" s="15">
        <f>IF(OR(H556="Current",H556="1–30 days",H556="31–60 days",H556="61–90 days",H556="91+ days"),F556,0)</f>
        <v>0</v>
      </c>
      <c r="K556">
        <f>IF(J556&gt;0,IF(COUNTIFS($M$5:$M556,M556,$J$5:$J556,"&gt;0")=1,1,0),0)</f>
        <v>0</v>
      </c>
      <c r="L556" t="str">
        <f>IF(A556="","","k"&amp;SUBSTITUTE(SUBSTITUTE(SUBSTITUTE(SUBSTITUTE(SUBSTITUTE(SUBSTITUTE(A556,"~","{t}"),"*","{s}"),"?","{q}"),"&lt;","{lt}"),"&gt;","{gt}"),"=","{eq}"))</f>
        <v/>
      </c>
      <c r="M556" t="str">
        <f>IF(B556="","","k"&amp;SUBSTITUTE(SUBSTITUTE(SUBSTITUTE(SUBSTITUTE(SUBSTITUTE(SUBSTITUTE(B556,"~","{t}"),"*","{s}"),"?","{q}"),"&lt;","{lt}"),"&gt;","{gt}"),"=","{eq}"))</f>
        <v/>
      </c>
    </row>
    <row r="557" spans="1:13" x14ac:dyDescent="0.25">
      <c r="A557" s="5"/>
      <c r="B557" s="5"/>
      <c r="C557" s="8"/>
      <c r="D557" s="8"/>
      <c r="E557" s="12"/>
      <c r="F557" s="12"/>
      <c r="G557" s="13" t="str">
        <f>IF(OR(H557="Current",H557="1–30 days",H557="31–60 days",H557="61–90 days",H557="91+ days"),IF(D557&gt;=Setup!$B$4,0,DATEDIF(D557,Setup!$B$4,"D")),"")</f>
        <v/>
      </c>
      <c r="H557" s="14" t="str">
        <f>IF(AND(A557="",B557="",C557="",D557="",E557="",F557=""),"",IF(OR(A557="",B557="",C557="",D557="",E557="",F557=""),"Incomplete",IF(COUNTIF($L$5:$L$1004,L557)&gt;1,"Check invoice #",IF(OR(COUNT(E557)=0,COUNT(F557)=0),"Check amounts",IF(OR(E557&lt;0,F557&lt;0,F557&gt;E557),"Check amounts",IF(OR(COUNT(C557)=0,COUNT(D557)=0),"Check dates",IF(D557&lt;C557,"Check dates",IF(ROUND(F557,2)=0,"Paid / zero balance",IF(Setup!$B$4="","Set aging date",IF(D557&gt;=Setup!$B$4,"Current",IF(DATEDIF(D557,Setup!$B$4,"D")&lt;=30,"1–30 days",IF(DATEDIF(D557,Setup!$B$4,"D")&lt;=60,"31–60 days",IF(DATEDIF(D557,Setup!$B$4,"D")&lt;=90,"61–90 days","91+ days")))))))))))))</f>
        <v/>
      </c>
      <c r="I557" s="5"/>
      <c r="J557" s="15">
        <f>IF(OR(H557="Current",H557="1–30 days",H557="31–60 days",H557="61–90 days",H557="91+ days"),F557,0)</f>
        <v>0</v>
      </c>
      <c r="K557">
        <f>IF(J557&gt;0,IF(COUNTIFS($M$5:$M557,M557,$J$5:$J557,"&gt;0")=1,1,0),0)</f>
        <v>0</v>
      </c>
      <c r="L557" t="str">
        <f>IF(A557="","","k"&amp;SUBSTITUTE(SUBSTITUTE(SUBSTITUTE(SUBSTITUTE(SUBSTITUTE(SUBSTITUTE(A557,"~","{t}"),"*","{s}"),"?","{q}"),"&lt;","{lt}"),"&gt;","{gt}"),"=","{eq}"))</f>
        <v/>
      </c>
      <c r="M557" t="str">
        <f>IF(B557="","","k"&amp;SUBSTITUTE(SUBSTITUTE(SUBSTITUTE(SUBSTITUTE(SUBSTITUTE(SUBSTITUTE(B557,"~","{t}"),"*","{s}"),"?","{q}"),"&lt;","{lt}"),"&gt;","{gt}"),"=","{eq}"))</f>
        <v/>
      </c>
    </row>
    <row r="558" spans="1:13" x14ac:dyDescent="0.25">
      <c r="A558" s="5"/>
      <c r="B558" s="5"/>
      <c r="C558" s="8"/>
      <c r="D558" s="8"/>
      <c r="E558" s="12"/>
      <c r="F558" s="12"/>
      <c r="G558" s="13" t="str">
        <f>IF(OR(H558="Current",H558="1–30 days",H558="31–60 days",H558="61–90 days",H558="91+ days"),IF(D558&gt;=Setup!$B$4,0,DATEDIF(D558,Setup!$B$4,"D")),"")</f>
        <v/>
      </c>
      <c r="H558" s="14" t="str">
        <f>IF(AND(A558="",B558="",C558="",D558="",E558="",F558=""),"",IF(OR(A558="",B558="",C558="",D558="",E558="",F558=""),"Incomplete",IF(COUNTIF($L$5:$L$1004,L558)&gt;1,"Check invoice #",IF(OR(COUNT(E558)=0,COUNT(F558)=0),"Check amounts",IF(OR(E558&lt;0,F558&lt;0,F558&gt;E558),"Check amounts",IF(OR(COUNT(C558)=0,COUNT(D558)=0),"Check dates",IF(D558&lt;C558,"Check dates",IF(ROUND(F558,2)=0,"Paid / zero balance",IF(Setup!$B$4="","Set aging date",IF(D558&gt;=Setup!$B$4,"Current",IF(DATEDIF(D558,Setup!$B$4,"D")&lt;=30,"1–30 days",IF(DATEDIF(D558,Setup!$B$4,"D")&lt;=60,"31–60 days",IF(DATEDIF(D558,Setup!$B$4,"D")&lt;=90,"61–90 days","91+ days")))))))))))))</f>
        <v/>
      </c>
      <c r="I558" s="5"/>
      <c r="J558" s="15">
        <f>IF(OR(H558="Current",H558="1–30 days",H558="31–60 days",H558="61–90 days",H558="91+ days"),F558,0)</f>
        <v>0</v>
      </c>
      <c r="K558">
        <f>IF(J558&gt;0,IF(COUNTIFS($M$5:$M558,M558,$J$5:$J558,"&gt;0")=1,1,0),0)</f>
        <v>0</v>
      </c>
      <c r="L558" t="str">
        <f>IF(A558="","","k"&amp;SUBSTITUTE(SUBSTITUTE(SUBSTITUTE(SUBSTITUTE(SUBSTITUTE(SUBSTITUTE(A558,"~","{t}"),"*","{s}"),"?","{q}"),"&lt;","{lt}"),"&gt;","{gt}"),"=","{eq}"))</f>
        <v/>
      </c>
      <c r="M558" t="str">
        <f>IF(B558="","","k"&amp;SUBSTITUTE(SUBSTITUTE(SUBSTITUTE(SUBSTITUTE(SUBSTITUTE(SUBSTITUTE(B558,"~","{t}"),"*","{s}"),"?","{q}"),"&lt;","{lt}"),"&gt;","{gt}"),"=","{eq}"))</f>
        <v/>
      </c>
    </row>
    <row r="559" spans="1:13" x14ac:dyDescent="0.25">
      <c r="A559" s="5"/>
      <c r="B559" s="5"/>
      <c r="C559" s="8"/>
      <c r="D559" s="8"/>
      <c r="E559" s="12"/>
      <c r="F559" s="12"/>
      <c r="G559" s="13" t="str">
        <f>IF(OR(H559="Current",H559="1–30 days",H559="31–60 days",H559="61–90 days",H559="91+ days"),IF(D559&gt;=Setup!$B$4,0,DATEDIF(D559,Setup!$B$4,"D")),"")</f>
        <v/>
      </c>
      <c r="H559" s="14" t="str">
        <f>IF(AND(A559="",B559="",C559="",D559="",E559="",F559=""),"",IF(OR(A559="",B559="",C559="",D559="",E559="",F559=""),"Incomplete",IF(COUNTIF($L$5:$L$1004,L559)&gt;1,"Check invoice #",IF(OR(COUNT(E559)=0,COUNT(F559)=0),"Check amounts",IF(OR(E559&lt;0,F559&lt;0,F559&gt;E559),"Check amounts",IF(OR(COUNT(C559)=0,COUNT(D559)=0),"Check dates",IF(D559&lt;C559,"Check dates",IF(ROUND(F559,2)=0,"Paid / zero balance",IF(Setup!$B$4="","Set aging date",IF(D559&gt;=Setup!$B$4,"Current",IF(DATEDIF(D559,Setup!$B$4,"D")&lt;=30,"1–30 days",IF(DATEDIF(D559,Setup!$B$4,"D")&lt;=60,"31–60 days",IF(DATEDIF(D559,Setup!$B$4,"D")&lt;=90,"61–90 days","91+ days")))))))))))))</f>
        <v/>
      </c>
      <c r="I559" s="5"/>
      <c r="J559" s="15">
        <f>IF(OR(H559="Current",H559="1–30 days",H559="31–60 days",H559="61–90 days",H559="91+ days"),F559,0)</f>
        <v>0</v>
      </c>
      <c r="K559">
        <f>IF(J559&gt;0,IF(COUNTIFS($M$5:$M559,M559,$J$5:$J559,"&gt;0")=1,1,0),0)</f>
        <v>0</v>
      </c>
      <c r="L559" t="str">
        <f>IF(A559="","","k"&amp;SUBSTITUTE(SUBSTITUTE(SUBSTITUTE(SUBSTITUTE(SUBSTITUTE(SUBSTITUTE(A559,"~","{t}"),"*","{s}"),"?","{q}"),"&lt;","{lt}"),"&gt;","{gt}"),"=","{eq}"))</f>
        <v/>
      </c>
      <c r="M559" t="str">
        <f>IF(B559="","","k"&amp;SUBSTITUTE(SUBSTITUTE(SUBSTITUTE(SUBSTITUTE(SUBSTITUTE(SUBSTITUTE(B559,"~","{t}"),"*","{s}"),"?","{q}"),"&lt;","{lt}"),"&gt;","{gt}"),"=","{eq}"))</f>
        <v/>
      </c>
    </row>
    <row r="560" spans="1:13" x14ac:dyDescent="0.25">
      <c r="A560" s="5"/>
      <c r="B560" s="5"/>
      <c r="C560" s="8"/>
      <c r="D560" s="8"/>
      <c r="E560" s="12"/>
      <c r="F560" s="12"/>
      <c r="G560" s="13" t="str">
        <f>IF(OR(H560="Current",H560="1–30 days",H560="31–60 days",H560="61–90 days",H560="91+ days"),IF(D560&gt;=Setup!$B$4,0,DATEDIF(D560,Setup!$B$4,"D")),"")</f>
        <v/>
      </c>
      <c r="H560" s="14" t="str">
        <f>IF(AND(A560="",B560="",C560="",D560="",E560="",F560=""),"",IF(OR(A560="",B560="",C560="",D560="",E560="",F560=""),"Incomplete",IF(COUNTIF($L$5:$L$1004,L560)&gt;1,"Check invoice #",IF(OR(COUNT(E560)=0,COUNT(F560)=0),"Check amounts",IF(OR(E560&lt;0,F560&lt;0,F560&gt;E560),"Check amounts",IF(OR(COUNT(C560)=0,COUNT(D560)=0),"Check dates",IF(D560&lt;C560,"Check dates",IF(ROUND(F560,2)=0,"Paid / zero balance",IF(Setup!$B$4="","Set aging date",IF(D560&gt;=Setup!$B$4,"Current",IF(DATEDIF(D560,Setup!$B$4,"D")&lt;=30,"1–30 days",IF(DATEDIF(D560,Setup!$B$4,"D")&lt;=60,"31–60 days",IF(DATEDIF(D560,Setup!$B$4,"D")&lt;=90,"61–90 days","91+ days")))))))))))))</f>
        <v/>
      </c>
      <c r="I560" s="5"/>
      <c r="J560" s="15">
        <f>IF(OR(H560="Current",H560="1–30 days",H560="31–60 days",H560="61–90 days",H560="91+ days"),F560,0)</f>
        <v>0</v>
      </c>
      <c r="K560">
        <f>IF(J560&gt;0,IF(COUNTIFS($M$5:$M560,M560,$J$5:$J560,"&gt;0")=1,1,0),0)</f>
        <v>0</v>
      </c>
      <c r="L560" t="str">
        <f>IF(A560="","","k"&amp;SUBSTITUTE(SUBSTITUTE(SUBSTITUTE(SUBSTITUTE(SUBSTITUTE(SUBSTITUTE(A560,"~","{t}"),"*","{s}"),"?","{q}"),"&lt;","{lt}"),"&gt;","{gt}"),"=","{eq}"))</f>
        <v/>
      </c>
      <c r="M560" t="str">
        <f>IF(B560="","","k"&amp;SUBSTITUTE(SUBSTITUTE(SUBSTITUTE(SUBSTITUTE(SUBSTITUTE(SUBSTITUTE(B560,"~","{t}"),"*","{s}"),"?","{q}"),"&lt;","{lt}"),"&gt;","{gt}"),"=","{eq}"))</f>
        <v/>
      </c>
    </row>
    <row r="561" spans="1:13" x14ac:dyDescent="0.25">
      <c r="A561" s="5"/>
      <c r="B561" s="5"/>
      <c r="C561" s="8"/>
      <c r="D561" s="8"/>
      <c r="E561" s="12"/>
      <c r="F561" s="12"/>
      <c r="G561" s="13" t="str">
        <f>IF(OR(H561="Current",H561="1–30 days",H561="31–60 days",H561="61–90 days",H561="91+ days"),IF(D561&gt;=Setup!$B$4,0,DATEDIF(D561,Setup!$B$4,"D")),"")</f>
        <v/>
      </c>
      <c r="H561" s="14" t="str">
        <f>IF(AND(A561="",B561="",C561="",D561="",E561="",F561=""),"",IF(OR(A561="",B561="",C561="",D561="",E561="",F561=""),"Incomplete",IF(COUNTIF($L$5:$L$1004,L561)&gt;1,"Check invoice #",IF(OR(COUNT(E561)=0,COUNT(F561)=0),"Check amounts",IF(OR(E561&lt;0,F561&lt;0,F561&gt;E561),"Check amounts",IF(OR(COUNT(C561)=0,COUNT(D561)=0),"Check dates",IF(D561&lt;C561,"Check dates",IF(ROUND(F561,2)=0,"Paid / zero balance",IF(Setup!$B$4="","Set aging date",IF(D561&gt;=Setup!$B$4,"Current",IF(DATEDIF(D561,Setup!$B$4,"D")&lt;=30,"1–30 days",IF(DATEDIF(D561,Setup!$B$4,"D")&lt;=60,"31–60 days",IF(DATEDIF(D561,Setup!$B$4,"D")&lt;=90,"61–90 days","91+ days")))))))))))))</f>
        <v/>
      </c>
      <c r="I561" s="5"/>
      <c r="J561" s="15">
        <f>IF(OR(H561="Current",H561="1–30 days",H561="31–60 days",H561="61–90 days",H561="91+ days"),F561,0)</f>
        <v>0</v>
      </c>
      <c r="K561">
        <f>IF(J561&gt;0,IF(COUNTIFS($M$5:$M561,M561,$J$5:$J561,"&gt;0")=1,1,0),0)</f>
        <v>0</v>
      </c>
      <c r="L561" t="str">
        <f>IF(A561="","","k"&amp;SUBSTITUTE(SUBSTITUTE(SUBSTITUTE(SUBSTITUTE(SUBSTITUTE(SUBSTITUTE(A561,"~","{t}"),"*","{s}"),"?","{q}"),"&lt;","{lt}"),"&gt;","{gt}"),"=","{eq}"))</f>
        <v/>
      </c>
      <c r="M561" t="str">
        <f>IF(B561="","","k"&amp;SUBSTITUTE(SUBSTITUTE(SUBSTITUTE(SUBSTITUTE(SUBSTITUTE(SUBSTITUTE(B561,"~","{t}"),"*","{s}"),"?","{q}"),"&lt;","{lt}"),"&gt;","{gt}"),"=","{eq}"))</f>
        <v/>
      </c>
    </row>
    <row r="562" spans="1:13" x14ac:dyDescent="0.25">
      <c r="A562" s="5"/>
      <c r="B562" s="5"/>
      <c r="C562" s="8"/>
      <c r="D562" s="8"/>
      <c r="E562" s="12"/>
      <c r="F562" s="12"/>
      <c r="G562" s="13" t="str">
        <f>IF(OR(H562="Current",H562="1–30 days",H562="31–60 days",H562="61–90 days",H562="91+ days"),IF(D562&gt;=Setup!$B$4,0,DATEDIF(D562,Setup!$B$4,"D")),"")</f>
        <v/>
      </c>
      <c r="H562" s="14" t="str">
        <f>IF(AND(A562="",B562="",C562="",D562="",E562="",F562=""),"",IF(OR(A562="",B562="",C562="",D562="",E562="",F562=""),"Incomplete",IF(COUNTIF($L$5:$L$1004,L562)&gt;1,"Check invoice #",IF(OR(COUNT(E562)=0,COUNT(F562)=0),"Check amounts",IF(OR(E562&lt;0,F562&lt;0,F562&gt;E562),"Check amounts",IF(OR(COUNT(C562)=0,COUNT(D562)=0),"Check dates",IF(D562&lt;C562,"Check dates",IF(ROUND(F562,2)=0,"Paid / zero balance",IF(Setup!$B$4="","Set aging date",IF(D562&gt;=Setup!$B$4,"Current",IF(DATEDIF(D562,Setup!$B$4,"D")&lt;=30,"1–30 days",IF(DATEDIF(D562,Setup!$B$4,"D")&lt;=60,"31–60 days",IF(DATEDIF(D562,Setup!$B$4,"D")&lt;=90,"61–90 days","91+ days")))))))))))))</f>
        <v/>
      </c>
      <c r="I562" s="5"/>
      <c r="J562" s="15">
        <f>IF(OR(H562="Current",H562="1–30 days",H562="31–60 days",H562="61–90 days",H562="91+ days"),F562,0)</f>
        <v>0</v>
      </c>
      <c r="K562">
        <f>IF(J562&gt;0,IF(COUNTIFS($M$5:$M562,M562,$J$5:$J562,"&gt;0")=1,1,0),0)</f>
        <v>0</v>
      </c>
      <c r="L562" t="str">
        <f>IF(A562="","","k"&amp;SUBSTITUTE(SUBSTITUTE(SUBSTITUTE(SUBSTITUTE(SUBSTITUTE(SUBSTITUTE(A562,"~","{t}"),"*","{s}"),"?","{q}"),"&lt;","{lt}"),"&gt;","{gt}"),"=","{eq}"))</f>
        <v/>
      </c>
      <c r="M562" t="str">
        <f>IF(B562="","","k"&amp;SUBSTITUTE(SUBSTITUTE(SUBSTITUTE(SUBSTITUTE(SUBSTITUTE(SUBSTITUTE(B562,"~","{t}"),"*","{s}"),"?","{q}"),"&lt;","{lt}"),"&gt;","{gt}"),"=","{eq}"))</f>
        <v/>
      </c>
    </row>
    <row r="563" spans="1:13" x14ac:dyDescent="0.25">
      <c r="A563" s="5"/>
      <c r="B563" s="5"/>
      <c r="C563" s="8"/>
      <c r="D563" s="8"/>
      <c r="E563" s="12"/>
      <c r="F563" s="12"/>
      <c r="G563" s="13" t="str">
        <f>IF(OR(H563="Current",H563="1–30 days",H563="31–60 days",H563="61–90 days",H563="91+ days"),IF(D563&gt;=Setup!$B$4,0,DATEDIF(D563,Setup!$B$4,"D")),"")</f>
        <v/>
      </c>
      <c r="H563" s="14" t="str">
        <f>IF(AND(A563="",B563="",C563="",D563="",E563="",F563=""),"",IF(OR(A563="",B563="",C563="",D563="",E563="",F563=""),"Incomplete",IF(COUNTIF($L$5:$L$1004,L563)&gt;1,"Check invoice #",IF(OR(COUNT(E563)=0,COUNT(F563)=0),"Check amounts",IF(OR(E563&lt;0,F563&lt;0,F563&gt;E563),"Check amounts",IF(OR(COUNT(C563)=0,COUNT(D563)=0),"Check dates",IF(D563&lt;C563,"Check dates",IF(ROUND(F563,2)=0,"Paid / zero balance",IF(Setup!$B$4="","Set aging date",IF(D563&gt;=Setup!$B$4,"Current",IF(DATEDIF(D563,Setup!$B$4,"D")&lt;=30,"1–30 days",IF(DATEDIF(D563,Setup!$B$4,"D")&lt;=60,"31–60 days",IF(DATEDIF(D563,Setup!$B$4,"D")&lt;=90,"61–90 days","91+ days")))))))))))))</f>
        <v/>
      </c>
      <c r="I563" s="5"/>
      <c r="J563" s="15">
        <f>IF(OR(H563="Current",H563="1–30 days",H563="31–60 days",H563="61–90 days",H563="91+ days"),F563,0)</f>
        <v>0</v>
      </c>
      <c r="K563">
        <f>IF(J563&gt;0,IF(COUNTIFS($M$5:$M563,M563,$J$5:$J563,"&gt;0")=1,1,0),0)</f>
        <v>0</v>
      </c>
      <c r="L563" t="str">
        <f>IF(A563="","","k"&amp;SUBSTITUTE(SUBSTITUTE(SUBSTITUTE(SUBSTITUTE(SUBSTITUTE(SUBSTITUTE(A563,"~","{t}"),"*","{s}"),"?","{q}"),"&lt;","{lt}"),"&gt;","{gt}"),"=","{eq}"))</f>
        <v/>
      </c>
      <c r="M563" t="str">
        <f>IF(B563="","","k"&amp;SUBSTITUTE(SUBSTITUTE(SUBSTITUTE(SUBSTITUTE(SUBSTITUTE(SUBSTITUTE(B563,"~","{t}"),"*","{s}"),"?","{q}"),"&lt;","{lt}"),"&gt;","{gt}"),"=","{eq}"))</f>
        <v/>
      </c>
    </row>
    <row r="564" spans="1:13" x14ac:dyDescent="0.25">
      <c r="A564" s="5"/>
      <c r="B564" s="5"/>
      <c r="C564" s="8"/>
      <c r="D564" s="8"/>
      <c r="E564" s="12"/>
      <c r="F564" s="12"/>
      <c r="G564" s="13" t="str">
        <f>IF(OR(H564="Current",H564="1–30 days",H564="31–60 days",H564="61–90 days",H564="91+ days"),IF(D564&gt;=Setup!$B$4,0,DATEDIF(D564,Setup!$B$4,"D")),"")</f>
        <v/>
      </c>
      <c r="H564" s="14" t="str">
        <f>IF(AND(A564="",B564="",C564="",D564="",E564="",F564=""),"",IF(OR(A564="",B564="",C564="",D564="",E564="",F564=""),"Incomplete",IF(COUNTIF($L$5:$L$1004,L564)&gt;1,"Check invoice #",IF(OR(COUNT(E564)=0,COUNT(F564)=0),"Check amounts",IF(OR(E564&lt;0,F564&lt;0,F564&gt;E564),"Check amounts",IF(OR(COUNT(C564)=0,COUNT(D564)=0),"Check dates",IF(D564&lt;C564,"Check dates",IF(ROUND(F564,2)=0,"Paid / zero balance",IF(Setup!$B$4="","Set aging date",IF(D564&gt;=Setup!$B$4,"Current",IF(DATEDIF(D564,Setup!$B$4,"D")&lt;=30,"1–30 days",IF(DATEDIF(D564,Setup!$B$4,"D")&lt;=60,"31–60 days",IF(DATEDIF(D564,Setup!$B$4,"D")&lt;=90,"61–90 days","91+ days")))))))))))))</f>
        <v/>
      </c>
      <c r="I564" s="5"/>
      <c r="J564" s="15">
        <f>IF(OR(H564="Current",H564="1–30 days",H564="31–60 days",H564="61–90 days",H564="91+ days"),F564,0)</f>
        <v>0</v>
      </c>
      <c r="K564">
        <f>IF(J564&gt;0,IF(COUNTIFS($M$5:$M564,M564,$J$5:$J564,"&gt;0")=1,1,0),0)</f>
        <v>0</v>
      </c>
      <c r="L564" t="str">
        <f>IF(A564="","","k"&amp;SUBSTITUTE(SUBSTITUTE(SUBSTITUTE(SUBSTITUTE(SUBSTITUTE(SUBSTITUTE(A564,"~","{t}"),"*","{s}"),"?","{q}"),"&lt;","{lt}"),"&gt;","{gt}"),"=","{eq}"))</f>
        <v/>
      </c>
      <c r="M564" t="str">
        <f>IF(B564="","","k"&amp;SUBSTITUTE(SUBSTITUTE(SUBSTITUTE(SUBSTITUTE(SUBSTITUTE(SUBSTITUTE(B564,"~","{t}"),"*","{s}"),"?","{q}"),"&lt;","{lt}"),"&gt;","{gt}"),"=","{eq}"))</f>
        <v/>
      </c>
    </row>
    <row r="565" spans="1:13" x14ac:dyDescent="0.25">
      <c r="A565" s="5"/>
      <c r="B565" s="5"/>
      <c r="C565" s="8"/>
      <c r="D565" s="8"/>
      <c r="E565" s="12"/>
      <c r="F565" s="12"/>
      <c r="G565" s="13" t="str">
        <f>IF(OR(H565="Current",H565="1–30 days",H565="31–60 days",H565="61–90 days",H565="91+ days"),IF(D565&gt;=Setup!$B$4,0,DATEDIF(D565,Setup!$B$4,"D")),"")</f>
        <v/>
      </c>
      <c r="H565" s="14" t="str">
        <f>IF(AND(A565="",B565="",C565="",D565="",E565="",F565=""),"",IF(OR(A565="",B565="",C565="",D565="",E565="",F565=""),"Incomplete",IF(COUNTIF($L$5:$L$1004,L565)&gt;1,"Check invoice #",IF(OR(COUNT(E565)=0,COUNT(F565)=0),"Check amounts",IF(OR(E565&lt;0,F565&lt;0,F565&gt;E565),"Check amounts",IF(OR(COUNT(C565)=0,COUNT(D565)=0),"Check dates",IF(D565&lt;C565,"Check dates",IF(ROUND(F565,2)=0,"Paid / zero balance",IF(Setup!$B$4="","Set aging date",IF(D565&gt;=Setup!$B$4,"Current",IF(DATEDIF(D565,Setup!$B$4,"D")&lt;=30,"1–30 days",IF(DATEDIF(D565,Setup!$B$4,"D")&lt;=60,"31–60 days",IF(DATEDIF(D565,Setup!$B$4,"D")&lt;=90,"61–90 days","91+ days")))))))))))))</f>
        <v/>
      </c>
      <c r="I565" s="5"/>
      <c r="J565" s="15">
        <f>IF(OR(H565="Current",H565="1–30 days",H565="31–60 days",H565="61–90 days",H565="91+ days"),F565,0)</f>
        <v>0</v>
      </c>
      <c r="K565">
        <f>IF(J565&gt;0,IF(COUNTIFS($M$5:$M565,M565,$J$5:$J565,"&gt;0")=1,1,0),0)</f>
        <v>0</v>
      </c>
      <c r="L565" t="str">
        <f>IF(A565="","","k"&amp;SUBSTITUTE(SUBSTITUTE(SUBSTITUTE(SUBSTITUTE(SUBSTITUTE(SUBSTITUTE(A565,"~","{t}"),"*","{s}"),"?","{q}"),"&lt;","{lt}"),"&gt;","{gt}"),"=","{eq}"))</f>
        <v/>
      </c>
      <c r="M565" t="str">
        <f>IF(B565="","","k"&amp;SUBSTITUTE(SUBSTITUTE(SUBSTITUTE(SUBSTITUTE(SUBSTITUTE(SUBSTITUTE(B565,"~","{t}"),"*","{s}"),"?","{q}"),"&lt;","{lt}"),"&gt;","{gt}"),"=","{eq}"))</f>
        <v/>
      </c>
    </row>
    <row r="566" spans="1:13" x14ac:dyDescent="0.25">
      <c r="A566" s="5"/>
      <c r="B566" s="5"/>
      <c r="C566" s="8"/>
      <c r="D566" s="8"/>
      <c r="E566" s="12"/>
      <c r="F566" s="12"/>
      <c r="G566" s="13" t="str">
        <f>IF(OR(H566="Current",H566="1–30 days",H566="31–60 days",H566="61–90 days",H566="91+ days"),IF(D566&gt;=Setup!$B$4,0,DATEDIF(D566,Setup!$B$4,"D")),"")</f>
        <v/>
      </c>
      <c r="H566" s="14" t="str">
        <f>IF(AND(A566="",B566="",C566="",D566="",E566="",F566=""),"",IF(OR(A566="",B566="",C566="",D566="",E566="",F566=""),"Incomplete",IF(COUNTIF($L$5:$L$1004,L566)&gt;1,"Check invoice #",IF(OR(COUNT(E566)=0,COUNT(F566)=0),"Check amounts",IF(OR(E566&lt;0,F566&lt;0,F566&gt;E566),"Check amounts",IF(OR(COUNT(C566)=0,COUNT(D566)=0),"Check dates",IF(D566&lt;C566,"Check dates",IF(ROUND(F566,2)=0,"Paid / zero balance",IF(Setup!$B$4="","Set aging date",IF(D566&gt;=Setup!$B$4,"Current",IF(DATEDIF(D566,Setup!$B$4,"D")&lt;=30,"1–30 days",IF(DATEDIF(D566,Setup!$B$4,"D")&lt;=60,"31–60 days",IF(DATEDIF(D566,Setup!$B$4,"D")&lt;=90,"61–90 days","91+ days")))))))))))))</f>
        <v/>
      </c>
      <c r="I566" s="5"/>
      <c r="J566" s="15">
        <f>IF(OR(H566="Current",H566="1–30 days",H566="31–60 days",H566="61–90 days",H566="91+ days"),F566,0)</f>
        <v>0</v>
      </c>
      <c r="K566">
        <f>IF(J566&gt;0,IF(COUNTIFS($M$5:$M566,M566,$J$5:$J566,"&gt;0")=1,1,0),0)</f>
        <v>0</v>
      </c>
      <c r="L566" t="str">
        <f>IF(A566="","","k"&amp;SUBSTITUTE(SUBSTITUTE(SUBSTITUTE(SUBSTITUTE(SUBSTITUTE(SUBSTITUTE(A566,"~","{t}"),"*","{s}"),"?","{q}"),"&lt;","{lt}"),"&gt;","{gt}"),"=","{eq}"))</f>
        <v/>
      </c>
      <c r="M566" t="str">
        <f>IF(B566="","","k"&amp;SUBSTITUTE(SUBSTITUTE(SUBSTITUTE(SUBSTITUTE(SUBSTITUTE(SUBSTITUTE(B566,"~","{t}"),"*","{s}"),"?","{q}"),"&lt;","{lt}"),"&gt;","{gt}"),"=","{eq}"))</f>
        <v/>
      </c>
    </row>
    <row r="567" spans="1:13" x14ac:dyDescent="0.25">
      <c r="A567" s="5"/>
      <c r="B567" s="5"/>
      <c r="C567" s="8"/>
      <c r="D567" s="8"/>
      <c r="E567" s="12"/>
      <c r="F567" s="12"/>
      <c r="G567" s="13" t="str">
        <f>IF(OR(H567="Current",H567="1–30 days",H567="31–60 days",H567="61–90 days",H567="91+ days"),IF(D567&gt;=Setup!$B$4,0,DATEDIF(D567,Setup!$B$4,"D")),"")</f>
        <v/>
      </c>
      <c r="H567" s="14" t="str">
        <f>IF(AND(A567="",B567="",C567="",D567="",E567="",F567=""),"",IF(OR(A567="",B567="",C567="",D567="",E567="",F567=""),"Incomplete",IF(COUNTIF($L$5:$L$1004,L567)&gt;1,"Check invoice #",IF(OR(COUNT(E567)=0,COUNT(F567)=0),"Check amounts",IF(OR(E567&lt;0,F567&lt;0,F567&gt;E567),"Check amounts",IF(OR(COUNT(C567)=0,COUNT(D567)=0),"Check dates",IF(D567&lt;C567,"Check dates",IF(ROUND(F567,2)=0,"Paid / zero balance",IF(Setup!$B$4="","Set aging date",IF(D567&gt;=Setup!$B$4,"Current",IF(DATEDIF(D567,Setup!$B$4,"D")&lt;=30,"1–30 days",IF(DATEDIF(D567,Setup!$B$4,"D")&lt;=60,"31–60 days",IF(DATEDIF(D567,Setup!$B$4,"D")&lt;=90,"61–90 days","91+ days")))))))))))))</f>
        <v/>
      </c>
      <c r="I567" s="5"/>
      <c r="J567" s="15">
        <f>IF(OR(H567="Current",H567="1–30 days",H567="31–60 days",H567="61–90 days",H567="91+ days"),F567,0)</f>
        <v>0</v>
      </c>
      <c r="K567">
        <f>IF(J567&gt;0,IF(COUNTIFS($M$5:$M567,M567,$J$5:$J567,"&gt;0")=1,1,0),0)</f>
        <v>0</v>
      </c>
      <c r="L567" t="str">
        <f>IF(A567="","","k"&amp;SUBSTITUTE(SUBSTITUTE(SUBSTITUTE(SUBSTITUTE(SUBSTITUTE(SUBSTITUTE(A567,"~","{t}"),"*","{s}"),"?","{q}"),"&lt;","{lt}"),"&gt;","{gt}"),"=","{eq}"))</f>
        <v/>
      </c>
      <c r="M567" t="str">
        <f>IF(B567="","","k"&amp;SUBSTITUTE(SUBSTITUTE(SUBSTITUTE(SUBSTITUTE(SUBSTITUTE(SUBSTITUTE(B567,"~","{t}"),"*","{s}"),"?","{q}"),"&lt;","{lt}"),"&gt;","{gt}"),"=","{eq}"))</f>
        <v/>
      </c>
    </row>
    <row r="568" spans="1:13" x14ac:dyDescent="0.25">
      <c r="A568" s="5"/>
      <c r="B568" s="5"/>
      <c r="C568" s="8"/>
      <c r="D568" s="8"/>
      <c r="E568" s="12"/>
      <c r="F568" s="12"/>
      <c r="G568" s="13" t="str">
        <f>IF(OR(H568="Current",H568="1–30 days",H568="31–60 days",H568="61–90 days",H568="91+ days"),IF(D568&gt;=Setup!$B$4,0,DATEDIF(D568,Setup!$B$4,"D")),"")</f>
        <v/>
      </c>
      <c r="H568" s="14" t="str">
        <f>IF(AND(A568="",B568="",C568="",D568="",E568="",F568=""),"",IF(OR(A568="",B568="",C568="",D568="",E568="",F568=""),"Incomplete",IF(COUNTIF($L$5:$L$1004,L568)&gt;1,"Check invoice #",IF(OR(COUNT(E568)=0,COUNT(F568)=0),"Check amounts",IF(OR(E568&lt;0,F568&lt;0,F568&gt;E568),"Check amounts",IF(OR(COUNT(C568)=0,COUNT(D568)=0),"Check dates",IF(D568&lt;C568,"Check dates",IF(ROUND(F568,2)=0,"Paid / zero balance",IF(Setup!$B$4="","Set aging date",IF(D568&gt;=Setup!$B$4,"Current",IF(DATEDIF(D568,Setup!$B$4,"D")&lt;=30,"1–30 days",IF(DATEDIF(D568,Setup!$B$4,"D")&lt;=60,"31–60 days",IF(DATEDIF(D568,Setup!$B$4,"D")&lt;=90,"61–90 days","91+ days")))))))))))))</f>
        <v/>
      </c>
      <c r="I568" s="5"/>
      <c r="J568" s="15">
        <f>IF(OR(H568="Current",H568="1–30 days",H568="31–60 days",H568="61–90 days",H568="91+ days"),F568,0)</f>
        <v>0</v>
      </c>
      <c r="K568">
        <f>IF(J568&gt;0,IF(COUNTIFS($M$5:$M568,M568,$J$5:$J568,"&gt;0")=1,1,0),0)</f>
        <v>0</v>
      </c>
      <c r="L568" t="str">
        <f>IF(A568="","","k"&amp;SUBSTITUTE(SUBSTITUTE(SUBSTITUTE(SUBSTITUTE(SUBSTITUTE(SUBSTITUTE(A568,"~","{t}"),"*","{s}"),"?","{q}"),"&lt;","{lt}"),"&gt;","{gt}"),"=","{eq}"))</f>
        <v/>
      </c>
      <c r="M568" t="str">
        <f>IF(B568="","","k"&amp;SUBSTITUTE(SUBSTITUTE(SUBSTITUTE(SUBSTITUTE(SUBSTITUTE(SUBSTITUTE(B568,"~","{t}"),"*","{s}"),"?","{q}"),"&lt;","{lt}"),"&gt;","{gt}"),"=","{eq}"))</f>
        <v/>
      </c>
    </row>
    <row r="569" spans="1:13" x14ac:dyDescent="0.25">
      <c r="A569" s="5"/>
      <c r="B569" s="5"/>
      <c r="C569" s="8"/>
      <c r="D569" s="8"/>
      <c r="E569" s="12"/>
      <c r="F569" s="12"/>
      <c r="G569" s="13" t="str">
        <f>IF(OR(H569="Current",H569="1–30 days",H569="31–60 days",H569="61–90 days",H569="91+ days"),IF(D569&gt;=Setup!$B$4,0,DATEDIF(D569,Setup!$B$4,"D")),"")</f>
        <v/>
      </c>
      <c r="H569" s="14" t="str">
        <f>IF(AND(A569="",B569="",C569="",D569="",E569="",F569=""),"",IF(OR(A569="",B569="",C569="",D569="",E569="",F569=""),"Incomplete",IF(COUNTIF($L$5:$L$1004,L569)&gt;1,"Check invoice #",IF(OR(COUNT(E569)=0,COUNT(F569)=0),"Check amounts",IF(OR(E569&lt;0,F569&lt;0,F569&gt;E569),"Check amounts",IF(OR(COUNT(C569)=0,COUNT(D569)=0),"Check dates",IF(D569&lt;C569,"Check dates",IF(ROUND(F569,2)=0,"Paid / zero balance",IF(Setup!$B$4="","Set aging date",IF(D569&gt;=Setup!$B$4,"Current",IF(DATEDIF(D569,Setup!$B$4,"D")&lt;=30,"1–30 days",IF(DATEDIF(D569,Setup!$B$4,"D")&lt;=60,"31–60 days",IF(DATEDIF(D569,Setup!$B$4,"D")&lt;=90,"61–90 days","91+ days")))))))))))))</f>
        <v/>
      </c>
      <c r="I569" s="5"/>
      <c r="J569" s="15">
        <f>IF(OR(H569="Current",H569="1–30 days",H569="31–60 days",H569="61–90 days",H569="91+ days"),F569,0)</f>
        <v>0</v>
      </c>
      <c r="K569">
        <f>IF(J569&gt;0,IF(COUNTIFS($M$5:$M569,M569,$J$5:$J569,"&gt;0")=1,1,0),0)</f>
        <v>0</v>
      </c>
      <c r="L569" t="str">
        <f>IF(A569="","","k"&amp;SUBSTITUTE(SUBSTITUTE(SUBSTITUTE(SUBSTITUTE(SUBSTITUTE(SUBSTITUTE(A569,"~","{t}"),"*","{s}"),"?","{q}"),"&lt;","{lt}"),"&gt;","{gt}"),"=","{eq}"))</f>
        <v/>
      </c>
      <c r="M569" t="str">
        <f>IF(B569="","","k"&amp;SUBSTITUTE(SUBSTITUTE(SUBSTITUTE(SUBSTITUTE(SUBSTITUTE(SUBSTITUTE(B569,"~","{t}"),"*","{s}"),"?","{q}"),"&lt;","{lt}"),"&gt;","{gt}"),"=","{eq}"))</f>
        <v/>
      </c>
    </row>
    <row r="570" spans="1:13" x14ac:dyDescent="0.25">
      <c r="A570" s="5"/>
      <c r="B570" s="5"/>
      <c r="C570" s="8"/>
      <c r="D570" s="8"/>
      <c r="E570" s="12"/>
      <c r="F570" s="12"/>
      <c r="G570" s="13" t="str">
        <f>IF(OR(H570="Current",H570="1–30 days",H570="31–60 days",H570="61–90 days",H570="91+ days"),IF(D570&gt;=Setup!$B$4,0,DATEDIF(D570,Setup!$B$4,"D")),"")</f>
        <v/>
      </c>
      <c r="H570" s="14" t="str">
        <f>IF(AND(A570="",B570="",C570="",D570="",E570="",F570=""),"",IF(OR(A570="",B570="",C570="",D570="",E570="",F570=""),"Incomplete",IF(COUNTIF($L$5:$L$1004,L570)&gt;1,"Check invoice #",IF(OR(COUNT(E570)=0,COUNT(F570)=0),"Check amounts",IF(OR(E570&lt;0,F570&lt;0,F570&gt;E570),"Check amounts",IF(OR(COUNT(C570)=0,COUNT(D570)=0),"Check dates",IF(D570&lt;C570,"Check dates",IF(ROUND(F570,2)=0,"Paid / zero balance",IF(Setup!$B$4="","Set aging date",IF(D570&gt;=Setup!$B$4,"Current",IF(DATEDIF(D570,Setup!$B$4,"D")&lt;=30,"1–30 days",IF(DATEDIF(D570,Setup!$B$4,"D")&lt;=60,"31–60 days",IF(DATEDIF(D570,Setup!$B$4,"D")&lt;=90,"61–90 days","91+ days")))))))))))))</f>
        <v/>
      </c>
      <c r="I570" s="5"/>
      <c r="J570" s="15">
        <f>IF(OR(H570="Current",H570="1–30 days",H570="31–60 days",H570="61–90 days",H570="91+ days"),F570,0)</f>
        <v>0</v>
      </c>
      <c r="K570">
        <f>IF(J570&gt;0,IF(COUNTIFS($M$5:$M570,M570,$J$5:$J570,"&gt;0")=1,1,0),0)</f>
        <v>0</v>
      </c>
      <c r="L570" t="str">
        <f>IF(A570="","","k"&amp;SUBSTITUTE(SUBSTITUTE(SUBSTITUTE(SUBSTITUTE(SUBSTITUTE(SUBSTITUTE(A570,"~","{t}"),"*","{s}"),"?","{q}"),"&lt;","{lt}"),"&gt;","{gt}"),"=","{eq}"))</f>
        <v/>
      </c>
      <c r="M570" t="str">
        <f>IF(B570="","","k"&amp;SUBSTITUTE(SUBSTITUTE(SUBSTITUTE(SUBSTITUTE(SUBSTITUTE(SUBSTITUTE(B570,"~","{t}"),"*","{s}"),"?","{q}"),"&lt;","{lt}"),"&gt;","{gt}"),"=","{eq}"))</f>
        <v/>
      </c>
    </row>
    <row r="571" spans="1:13" x14ac:dyDescent="0.25">
      <c r="A571" s="5"/>
      <c r="B571" s="5"/>
      <c r="C571" s="8"/>
      <c r="D571" s="8"/>
      <c r="E571" s="12"/>
      <c r="F571" s="12"/>
      <c r="G571" s="13" t="str">
        <f>IF(OR(H571="Current",H571="1–30 days",H571="31–60 days",H571="61–90 days",H571="91+ days"),IF(D571&gt;=Setup!$B$4,0,DATEDIF(D571,Setup!$B$4,"D")),"")</f>
        <v/>
      </c>
      <c r="H571" s="14" t="str">
        <f>IF(AND(A571="",B571="",C571="",D571="",E571="",F571=""),"",IF(OR(A571="",B571="",C571="",D571="",E571="",F571=""),"Incomplete",IF(COUNTIF($L$5:$L$1004,L571)&gt;1,"Check invoice #",IF(OR(COUNT(E571)=0,COUNT(F571)=0),"Check amounts",IF(OR(E571&lt;0,F571&lt;0,F571&gt;E571),"Check amounts",IF(OR(COUNT(C571)=0,COUNT(D571)=0),"Check dates",IF(D571&lt;C571,"Check dates",IF(ROUND(F571,2)=0,"Paid / zero balance",IF(Setup!$B$4="","Set aging date",IF(D571&gt;=Setup!$B$4,"Current",IF(DATEDIF(D571,Setup!$B$4,"D")&lt;=30,"1–30 days",IF(DATEDIF(D571,Setup!$B$4,"D")&lt;=60,"31–60 days",IF(DATEDIF(D571,Setup!$B$4,"D")&lt;=90,"61–90 days","91+ days")))))))))))))</f>
        <v/>
      </c>
      <c r="I571" s="5"/>
      <c r="J571" s="15">
        <f>IF(OR(H571="Current",H571="1–30 days",H571="31–60 days",H571="61–90 days",H571="91+ days"),F571,0)</f>
        <v>0</v>
      </c>
      <c r="K571">
        <f>IF(J571&gt;0,IF(COUNTIFS($M$5:$M571,M571,$J$5:$J571,"&gt;0")=1,1,0),0)</f>
        <v>0</v>
      </c>
      <c r="L571" t="str">
        <f>IF(A571="","","k"&amp;SUBSTITUTE(SUBSTITUTE(SUBSTITUTE(SUBSTITUTE(SUBSTITUTE(SUBSTITUTE(A571,"~","{t}"),"*","{s}"),"?","{q}"),"&lt;","{lt}"),"&gt;","{gt}"),"=","{eq}"))</f>
        <v/>
      </c>
      <c r="M571" t="str">
        <f>IF(B571="","","k"&amp;SUBSTITUTE(SUBSTITUTE(SUBSTITUTE(SUBSTITUTE(SUBSTITUTE(SUBSTITUTE(B571,"~","{t}"),"*","{s}"),"?","{q}"),"&lt;","{lt}"),"&gt;","{gt}"),"=","{eq}"))</f>
        <v/>
      </c>
    </row>
    <row r="572" spans="1:13" x14ac:dyDescent="0.25">
      <c r="A572" s="5"/>
      <c r="B572" s="5"/>
      <c r="C572" s="8"/>
      <c r="D572" s="8"/>
      <c r="E572" s="12"/>
      <c r="F572" s="12"/>
      <c r="G572" s="13" t="str">
        <f>IF(OR(H572="Current",H572="1–30 days",H572="31–60 days",H572="61–90 days",H572="91+ days"),IF(D572&gt;=Setup!$B$4,0,DATEDIF(D572,Setup!$B$4,"D")),"")</f>
        <v/>
      </c>
      <c r="H572" s="14" t="str">
        <f>IF(AND(A572="",B572="",C572="",D572="",E572="",F572=""),"",IF(OR(A572="",B572="",C572="",D572="",E572="",F572=""),"Incomplete",IF(COUNTIF($L$5:$L$1004,L572)&gt;1,"Check invoice #",IF(OR(COUNT(E572)=0,COUNT(F572)=0),"Check amounts",IF(OR(E572&lt;0,F572&lt;0,F572&gt;E572),"Check amounts",IF(OR(COUNT(C572)=0,COUNT(D572)=0),"Check dates",IF(D572&lt;C572,"Check dates",IF(ROUND(F572,2)=0,"Paid / zero balance",IF(Setup!$B$4="","Set aging date",IF(D572&gt;=Setup!$B$4,"Current",IF(DATEDIF(D572,Setup!$B$4,"D")&lt;=30,"1–30 days",IF(DATEDIF(D572,Setup!$B$4,"D")&lt;=60,"31–60 days",IF(DATEDIF(D572,Setup!$B$4,"D")&lt;=90,"61–90 days","91+ days")))))))))))))</f>
        <v/>
      </c>
      <c r="I572" s="5"/>
      <c r="J572" s="15">
        <f>IF(OR(H572="Current",H572="1–30 days",H572="31–60 days",H572="61–90 days",H572="91+ days"),F572,0)</f>
        <v>0</v>
      </c>
      <c r="K572">
        <f>IF(J572&gt;0,IF(COUNTIFS($M$5:$M572,M572,$J$5:$J572,"&gt;0")=1,1,0),0)</f>
        <v>0</v>
      </c>
      <c r="L572" t="str">
        <f>IF(A572="","","k"&amp;SUBSTITUTE(SUBSTITUTE(SUBSTITUTE(SUBSTITUTE(SUBSTITUTE(SUBSTITUTE(A572,"~","{t}"),"*","{s}"),"?","{q}"),"&lt;","{lt}"),"&gt;","{gt}"),"=","{eq}"))</f>
        <v/>
      </c>
      <c r="M572" t="str">
        <f>IF(B572="","","k"&amp;SUBSTITUTE(SUBSTITUTE(SUBSTITUTE(SUBSTITUTE(SUBSTITUTE(SUBSTITUTE(B572,"~","{t}"),"*","{s}"),"?","{q}"),"&lt;","{lt}"),"&gt;","{gt}"),"=","{eq}"))</f>
        <v/>
      </c>
    </row>
    <row r="573" spans="1:13" x14ac:dyDescent="0.25">
      <c r="A573" s="5"/>
      <c r="B573" s="5"/>
      <c r="C573" s="8"/>
      <c r="D573" s="8"/>
      <c r="E573" s="12"/>
      <c r="F573" s="12"/>
      <c r="G573" s="13" t="str">
        <f>IF(OR(H573="Current",H573="1–30 days",H573="31–60 days",H573="61–90 days",H573="91+ days"),IF(D573&gt;=Setup!$B$4,0,DATEDIF(D573,Setup!$B$4,"D")),"")</f>
        <v/>
      </c>
      <c r="H573" s="14" t="str">
        <f>IF(AND(A573="",B573="",C573="",D573="",E573="",F573=""),"",IF(OR(A573="",B573="",C573="",D573="",E573="",F573=""),"Incomplete",IF(COUNTIF($L$5:$L$1004,L573)&gt;1,"Check invoice #",IF(OR(COUNT(E573)=0,COUNT(F573)=0),"Check amounts",IF(OR(E573&lt;0,F573&lt;0,F573&gt;E573),"Check amounts",IF(OR(COUNT(C573)=0,COUNT(D573)=0),"Check dates",IF(D573&lt;C573,"Check dates",IF(ROUND(F573,2)=0,"Paid / zero balance",IF(Setup!$B$4="","Set aging date",IF(D573&gt;=Setup!$B$4,"Current",IF(DATEDIF(D573,Setup!$B$4,"D")&lt;=30,"1–30 days",IF(DATEDIF(D573,Setup!$B$4,"D")&lt;=60,"31–60 days",IF(DATEDIF(D573,Setup!$B$4,"D")&lt;=90,"61–90 days","91+ days")))))))))))))</f>
        <v/>
      </c>
      <c r="I573" s="5"/>
      <c r="J573" s="15">
        <f>IF(OR(H573="Current",H573="1–30 days",H573="31–60 days",H573="61–90 days",H573="91+ days"),F573,0)</f>
        <v>0</v>
      </c>
      <c r="K573">
        <f>IF(J573&gt;0,IF(COUNTIFS($M$5:$M573,M573,$J$5:$J573,"&gt;0")=1,1,0),0)</f>
        <v>0</v>
      </c>
      <c r="L573" t="str">
        <f>IF(A573="","","k"&amp;SUBSTITUTE(SUBSTITUTE(SUBSTITUTE(SUBSTITUTE(SUBSTITUTE(SUBSTITUTE(A573,"~","{t}"),"*","{s}"),"?","{q}"),"&lt;","{lt}"),"&gt;","{gt}"),"=","{eq}"))</f>
        <v/>
      </c>
      <c r="M573" t="str">
        <f>IF(B573="","","k"&amp;SUBSTITUTE(SUBSTITUTE(SUBSTITUTE(SUBSTITUTE(SUBSTITUTE(SUBSTITUTE(B573,"~","{t}"),"*","{s}"),"?","{q}"),"&lt;","{lt}"),"&gt;","{gt}"),"=","{eq}"))</f>
        <v/>
      </c>
    </row>
    <row r="574" spans="1:13" x14ac:dyDescent="0.25">
      <c r="A574" s="5"/>
      <c r="B574" s="5"/>
      <c r="C574" s="8"/>
      <c r="D574" s="8"/>
      <c r="E574" s="12"/>
      <c r="F574" s="12"/>
      <c r="G574" s="13" t="str">
        <f>IF(OR(H574="Current",H574="1–30 days",H574="31–60 days",H574="61–90 days",H574="91+ days"),IF(D574&gt;=Setup!$B$4,0,DATEDIF(D574,Setup!$B$4,"D")),"")</f>
        <v/>
      </c>
      <c r="H574" s="14" t="str">
        <f>IF(AND(A574="",B574="",C574="",D574="",E574="",F574=""),"",IF(OR(A574="",B574="",C574="",D574="",E574="",F574=""),"Incomplete",IF(COUNTIF($L$5:$L$1004,L574)&gt;1,"Check invoice #",IF(OR(COUNT(E574)=0,COUNT(F574)=0),"Check amounts",IF(OR(E574&lt;0,F574&lt;0,F574&gt;E574),"Check amounts",IF(OR(COUNT(C574)=0,COUNT(D574)=0),"Check dates",IF(D574&lt;C574,"Check dates",IF(ROUND(F574,2)=0,"Paid / zero balance",IF(Setup!$B$4="","Set aging date",IF(D574&gt;=Setup!$B$4,"Current",IF(DATEDIF(D574,Setup!$B$4,"D")&lt;=30,"1–30 days",IF(DATEDIF(D574,Setup!$B$4,"D")&lt;=60,"31–60 days",IF(DATEDIF(D574,Setup!$B$4,"D")&lt;=90,"61–90 days","91+ days")))))))))))))</f>
        <v/>
      </c>
      <c r="I574" s="5"/>
      <c r="J574" s="15">
        <f>IF(OR(H574="Current",H574="1–30 days",H574="31–60 days",H574="61–90 days",H574="91+ days"),F574,0)</f>
        <v>0</v>
      </c>
      <c r="K574">
        <f>IF(J574&gt;0,IF(COUNTIFS($M$5:$M574,M574,$J$5:$J574,"&gt;0")=1,1,0),0)</f>
        <v>0</v>
      </c>
      <c r="L574" t="str">
        <f>IF(A574="","","k"&amp;SUBSTITUTE(SUBSTITUTE(SUBSTITUTE(SUBSTITUTE(SUBSTITUTE(SUBSTITUTE(A574,"~","{t}"),"*","{s}"),"?","{q}"),"&lt;","{lt}"),"&gt;","{gt}"),"=","{eq}"))</f>
        <v/>
      </c>
      <c r="M574" t="str">
        <f>IF(B574="","","k"&amp;SUBSTITUTE(SUBSTITUTE(SUBSTITUTE(SUBSTITUTE(SUBSTITUTE(SUBSTITUTE(B574,"~","{t}"),"*","{s}"),"?","{q}"),"&lt;","{lt}"),"&gt;","{gt}"),"=","{eq}"))</f>
        <v/>
      </c>
    </row>
    <row r="575" spans="1:13" x14ac:dyDescent="0.25">
      <c r="A575" s="5"/>
      <c r="B575" s="5"/>
      <c r="C575" s="8"/>
      <c r="D575" s="8"/>
      <c r="E575" s="12"/>
      <c r="F575" s="12"/>
      <c r="G575" s="13" t="str">
        <f>IF(OR(H575="Current",H575="1–30 days",H575="31–60 days",H575="61–90 days",H575="91+ days"),IF(D575&gt;=Setup!$B$4,0,DATEDIF(D575,Setup!$B$4,"D")),"")</f>
        <v/>
      </c>
      <c r="H575" s="14" t="str">
        <f>IF(AND(A575="",B575="",C575="",D575="",E575="",F575=""),"",IF(OR(A575="",B575="",C575="",D575="",E575="",F575=""),"Incomplete",IF(COUNTIF($L$5:$L$1004,L575)&gt;1,"Check invoice #",IF(OR(COUNT(E575)=0,COUNT(F575)=0),"Check amounts",IF(OR(E575&lt;0,F575&lt;0,F575&gt;E575),"Check amounts",IF(OR(COUNT(C575)=0,COUNT(D575)=0),"Check dates",IF(D575&lt;C575,"Check dates",IF(ROUND(F575,2)=0,"Paid / zero balance",IF(Setup!$B$4="","Set aging date",IF(D575&gt;=Setup!$B$4,"Current",IF(DATEDIF(D575,Setup!$B$4,"D")&lt;=30,"1–30 days",IF(DATEDIF(D575,Setup!$B$4,"D")&lt;=60,"31–60 days",IF(DATEDIF(D575,Setup!$B$4,"D")&lt;=90,"61–90 days","91+ days")))))))))))))</f>
        <v/>
      </c>
      <c r="I575" s="5"/>
      <c r="J575" s="15">
        <f>IF(OR(H575="Current",H575="1–30 days",H575="31–60 days",H575="61–90 days",H575="91+ days"),F575,0)</f>
        <v>0</v>
      </c>
      <c r="K575">
        <f>IF(J575&gt;0,IF(COUNTIFS($M$5:$M575,M575,$J$5:$J575,"&gt;0")=1,1,0),0)</f>
        <v>0</v>
      </c>
      <c r="L575" t="str">
        <f>IF(A575="","","k"&amp;SUBSTITUTE(SUBSTITUTE(SUBSTITUTE(SUBSTITUTE(SUBSTITUTE(SUBSTITUTE(A575,"~","{t}"),"*","{s}"),"?","{q}"),"&lt;","{lt}"),"&gt;","{gt}"),"=","{eq}"))</f>
        <v/>
      </c>
      <c r="M575" t="str">
        <f>IF(B575="","","k"&amp;SUBSTITUTE(SUBSTITUTE(SUBSTITUTE(SUBSTITUTE(SUBSTITUTE(SUBSTITUTE(B575,"~","{t}"),"*","{s}"),"?","{q}"),"&lt;","{lt}"),"&gt;","{gt}"),"=","{eq}"))</f>
        <v/>
      </c>
    </row>
    <row r="576" spans="1:13" x14ac:dyDescent="0.25">
      <c r="A576" s="5"/>
      <c r="B576" s="5"/>
      <c r="C576" s="8"/>
      <c r="D576" s="8"/>
      <c r="E576" s="12"/>
      <c r="F576" s="12"/>
      <c r="G576" s="13" t="str">
        <f>IF(OR(H576="Current",H576="1–30 days",H576="31–60 days",H576="61–90 days",H576="91+ days"),IF(D576&gt;=Setup!$B$4,0,DATEDIF(D576,Setup!$B$4,"D")),"")</f>
        <v/>
      </c>
      <c r="H576" s="14" t="str">
        <f>IF(AND(A576="",B576="",C576="",D576="",E576="",F576=""),"",IF(OR(A576="",B576="",C576="",D576="",E576="",F576=""),"Incomplete",IF(COUNTIF($L$5:$L$1004,L576)&gt;1,"Check invoice #",IF(OR(COUNT(E576)=0,COUNT(F576)=0),"Check amounts",IF(OR(E576&lt;0,F576&lt;0,F576&gt;E576),"Check amounts",IF(OR(COUNT(C576)=0,COUNT(D576)=0),"Check dates",IF(D576&lt;C576,"Check dates",IF(ROUND(F576,2)=0,"Paid / zero balance",IF(Setup!$B$4="","Set aging date",IF(D576&gt;=Setup!$B$4,"Current",IF(DATEDIF(D576,Setup!$B$4,"D")&lt;=30,"1–30 days",IF(DATEDIF(D576,Setup!$B$4,"D")&lt;=60,"31–60 days",IF(DATEDIF(D576,Setup!$B$4,"D")&lt;=90,"61–90 days","91+ days")))))))))))))</f>
        <v/>
      </c>
      <c r="I576" s="5"/>
      <c r="J576" s="15">
        <f>IF(OR(H576="Current",H576="1–30 days",H576="31–60 days",H576="61–90 days",H576="91+ days"),F576,0)</f>
        <v>0</v>
      </c>
      <c r="K576">
        <f>IF(J576&gt;0,IF(COUNTIFS($M$5:$M576,M576,$J$5:$J576,"&gt;0")=1,1,0),0)</f>
        <v>0</v>
      </c>
      <c r="L576" t="str">
        <f>IF(A576="","","k"&amp;SUBSTITUTE(SUBSTITUTE(SUBSTITUTE(SUBSTITUTE(SUBSTITUTE(SUBSTITUTE(A576,"~","{t}"),"*","{s}"),"?","{q}"),"&lt;","{lt}"),"&gt;","{gt}"),"=","{eq}"))</f>
        <v/>
      </c>
      <c r="M576" t="str">
        <f>IF(B576="","","k"&amp;SUBSTITUTE(SUBSTITUTE(SUBSTITUTE(SUBSTITUTE(SUBSTITUTE(SUBSTITUTE(B576,"~","{t}"),"*","{s}"),"?","{q}"),"&lt;","{lt}"),"&gt;","{gt}"),"=","{eq}"))</f>
        <v/>
      </c>
    </row>
    <row r="577" spans="1:13" x14ac:dyDescent="0.25">
      <c r="A577" s="5"/>
      <c r="B577" s="5"/>
      <c r="C577" s="8"/>
      <c r="D577" s="8"/>
      <c r="E577" s="12"/>
      <c r="F577" s="12"/>
      <c r="G577" s="13" t="str">
        <f>IF(OR(H577="Current",H577="1–30 days",H577="31–60 days",H577="61–90 days",H577="91+ days"),IF(D577&gt;=Setup!$B$4,0,DATEDIF(D577,Setup!$B$4,"D")),"")</f>
        <v/>
      </c>
      <c r="H577" s="14" t="str">
        <f>IF(AND(A577="",B577="",C577="",D577="",E577="",F577=""),"",IF(OR(A577="",B577="",C577="",D577="",E577="",F577=""),"Incomplete",IF(COUNTIF($L$5:$L$1004,L577)&gt;1,"Check invoice #",IF(OR(COUNT(E577)=0,COUNT(F577)=0),"Check amounts",IF(OR(E577&lt;0,F577&lt;0,F577&gt;E577),"Check amounts",IF(OR(COUNT(C577)=0,COUNT(D577)=0),"Check dates",IF(D577&lt;C577,"Check dates",IF(ROUND(F577,2)=0,"Paid / zero balance",IF(Setup!$B$4="","Set aging date",IF(D577&gt;=Setup!$B$4,"Current",IF(DATEDIF(D577,Setup!$B$4,"D")&lt;=30,"1–30 days",IF(DATEDIF(D577,Setup!$B$4,"D")&lt;=60,"31–60 days",IF(DATEDIF(D577,Setup!$B$4,"D")&lt;=90,"61–90 days","91+ days")))))))))))))</f>
        <v/>
      </c>
      <c r="I577" s="5"/>
      <c r="J577" s="15">
        <f>IF(OR(H577="Current",H577="1–30 days",H577="31–60 days",H577="61–90 days",H577="91+ days"),F577,0)</f>
        <v>0</v>
      </c>
      <c r="K577">
        <f>IF(J577&gt;0,IF(COUNTIFS($M$5:$M577,M577,$J$5:$J577,"&gt;0")=1,1,0),0)</f>
        <v>0</v>
      </c>
      <c r="L577" t="str">
        <f>IF(A577="","","k"&amp;SUBSTITUTE(SUBSTITUTE(SUBSTITUTE(SUBSTITUTE(SUBSTITUTE(SUBSTITUTE(A577,"~","{t}"),"*","{s}"),"?","{q}"),"&lt;","{lt}"),"&gt;","{gt}"),"=","{eq}"))</f>
        <v/>
      </c>
      <c r="M577" t="str">
        <f>IF(B577="","","k"&amp;SUBSTITUTE(SUBSTITUTE(SUBSTITUTE(SUBSTITUTE(SUBSTITUTE(SUBSTITUTE(B577,"~","{t}"),"*","{s}"),"?","{q}"),"&lt;","{lt}"),"&gt;","{gt}"),"=","{eq}"))</f>
        <v/>
      </c>
    </row>
    <row r="578" spans="1:13" x14ac:dyDescent="0.25">
      <c r="A578" s="5"/>
      <c r="B578" s="5"/>
      <c r="C578" s="8"/>
      <c r="D578" s="8"/>
      <c r="E578" s="12"/>
      <c r="F578" s="12"/>
      <c r="G578" s="13" t="str">
        <f>IF(OR(H578="Current",H578="1–30 days",H578="31–60 days",H578="61–90 days",H578="91+ days"),IF(D578&gt;=Setup!$B$4,0,DATEDIF(D578,Setup!$B$4,"D")),"")</f>
        <v/>
      </c>
      <c r="H578" s="14" t="str">
        <f>IF(AND(A578="",B578="",C578="",D578="",E578="",F578=""),"",IF(OR(A578="",B578="",C578="",D578="",E578="",F578=""),"Incomplete",IF(COUNTIF($L$5:$L$1004,L578)&gt;1,"Check invoice #",IF(OR(COUNT(E578)=0,COUNT(F578)=0),"Check amounts",IF(OR(E578&lt;0,F578&lt;0,F578&gt;E578),"Check amounts",IF(OR(COUNT(C578)=0,COUNT(D578)=0),"Check dates",IF(D578&lt;C578,"Check dates",IF(ROUND(F578,2)=0,"Paid / zero balance",IF(Setup!$B$4="","Set aging date",IF(D578&gt;=Setup!$B$4,"Current",IF(DATEDIF(D578,Setup!$B$4,"D")&lt;=30,"1–30 days",IF(DATEDIF(D578,Setup!$B$4,"D")&lt;=60,"31–60 days",IF(DATEDIF(D578,Setup!$B$4,"D")&lt;=90,"61–90 days","91+ days")))))))))))))</f>
        <v/>
      </c>
      <c r="I578" s="5"/>
      <c r="J578" s="15">
        <f>IF(OR(H578="Current",H578="1–30 days",H578="31–60 days",H578="61–90 days",H578="91+ days"),F578,0)</f>
        <v>0</v>
      </c>
      <c r="K578">
        <f>IF(J578&gt;0,IF(COUNTIFS($M$5:$M578,M578,$J$5:$J578,"&gt;0")=1,1,0),0)</f>
        <v>0</v>
      </c>
      <c r="L578" t="str">
        <f>IF(A578="","","k"&amp;SUBSTITUTE(SUBSTITUTE(SUBSTITUTE(SUBSTITUTE(SUBSTITUTE(SUBSTITUTE(A578,"~","{t}"),"*","{s}"),"?","{q}"),"&lt;","{lt}"),"&gt;","{gt}"),"=","{eq}"))</f>
        <v/>
      </c>
      <c r="M578" t="str">
        <f>IF(B578="","","k"&amp;SUBSTITUTE(SUBSTITUTE(SUBSTITUTE(SUBSTITUTE(SUBSTITUTE(SUBSTITUTE(B578,"~","{t}"),"*","{s}"),"?","{q}"),"&lt;","{lt}"),"&gt;","{gt}"),"=","{eq}"))</f>
        <v/>
      </c>
    </row>
    <row r="579" spans="1:13" x14ac:dyDescent="0.25">
      <c r="A579" s="5"/>
      <c r="B579" s="5"/>
      <c r="C579" s="8"/>
      <c r="D579" s="8"/>
      <c r="E579" s="12"/>
      <c r="F579" s="12"/>
      <c r="G579" s="13" t="str">
        <f>IF(OR(H579="Current",H579="1–30 days",H579="31–60 days",H579="61–90 days",H579="91+ days"),IF(D579&gt;=Setup!$B$4,0,DATEDIF(D579,Setup!$B$4,"D")),"")</f>
        <v/>
      </c>
      <c r="H579" s="14" t="str">
        <f>IF(AND(A579="",B579="",C579="",D579="",E579="",F579=""),"",IF(OR(A579="",B579="",C579="",D579="",E579="",F579=""),"Incomplete",IF(COUNTIF($L$5:$L$1004,L579)&gt;1,"Check invoice #",IF(OR(COUNT(E579)=0,COUNT(F579)=0),"Check amounts",IF(OR(E579&lt;0,F579&lt;0,F579&gt;E579),"Check amounts",IF(OR(COUNT(C579)=0,COUNT(D579)=0),"Check dates",IF(D579&lt;C579,"Check dates",IF(ROUND(F579,2)=0,"Paid / zero balance",IF(Setup!$B$4="","Set aging date",IF(D579&gt;=Setup!$B$4,"Current",IF(DATEDIF(D579,Setup!$B$4,"D")&lt;=30,"1–30 days",IF(DATEDIF(D579,Setup!$B$4,"D")&lt;=60,"31–60 days",IF(DATEDIF(D579,Setup!$B$4,"D")&lt;=90,"61–90 days","91+ days")))))))))))))</f>
        <v/>
      </c>
      <c r="I579" s="5"/>
      <c r="J579" s="15">
        <f>IF(OR(H579="Current",H579="1–30 days",H579="31–60 days",H579="61–90 days",H579="91+ days"),F579,0)</f>
        <v>0</v>
      </c>
      <c r="K579">
        <f>IF(J579&gt;0,IF(COUNTIFS($M$5:$M579,M579,$J$5:$J579,"&gt;0")=1,1,0),0)</f>
        <v>0</v>
      </c>
      <c r="L579" t="str">
        <f>IF(A579="","","k"&amp;SUBSTITUTE(SUBSTITUTE(SUBSTITUTE(SUBSTITUTE(SUBSTITUTE(SUBSTITUTE(A579,"~","{t}"),"*","{s}"),"?","{q}"),"&lt;","{lt}"),"&gt;","{gt}"),"=","{eq}"))</f>
        <v/>
      </c>
      <c r="M579" t="str">
        <f>IF(B579="","","k"&amp;SUBSTITUTE(SUBSTITUTE(SUBSTITUTE(SUBSTITUTE(SUBSTITUTE(SUBSTITUTE(B579,"~","{t}"),"*","{s}"),"?","{q}"),"&lt;","{lt}"),"&gt;","{gt}"),"=","{eq}"))</f>
        <v/>
      </c>
    </row>
    <row r="580" spans="1:13" x14ac:dyDescent="0.25">
      <c r="A580" s="5"/>
      <c r="B580" s="5"/>
      <c r="C580" s="8"/>
      <c r="D580" s="8"/>
      <c r="E580" s="12"/>
      <c r="F580" s="12"/>
      <c r="G580" s="13" t="str">
        <f>IF(OR(H580="Current",H580="1–30 days",H580="31–60 days",H580="61–90 days",H580="91+ days"),IF(D580&gt;=Setup!$B$4,0,DATEDIF(D580,Setup!$B$4,"D")),"")</f>
        <v/>
      </c>
      <c r="H580" s="14" t="str">
        <f>IF(AND(A580="",B580="",C580="",D580="",E580="",F580=""),"",IF(OR(A580="",B580="",C580="",D580="",E580="",F580=""),"Incomplete",IF(COUNTIF($L$5:$L$1004,L580)&gt;1,"Check invoice #",IF(OR(COUNT(E580)=0,COUNT(F580)=0),"Check amounts",IF(OR(E580&lt;0,F580&lt;0,F580&gt;E580),"Check amounts",IF(OR(COUNT(C580)=0,COUNT(D580)=0),"Check dates",IF(D580&lt;C580,"Check dates",IF(ROUND(F580,2)=0,"Paid / zero balance",IF(Setup!$B$4="","Set aging date",IF(D580&gt;=Setup!$B$4,"Current",IF(DATEDIF(D580,Setup!$B$4,"D")&lt;=30,"1–30 days",IF(DATEDIF(D580,Setup!$B$4,"D")&lt;=60,"31–60 days",IF(DATEDIF(D580,Setup!$B$4,"D")&lt;=90,"61–90 days","91+ days")))))))))))))</f>
        <v/>
      </c>
      <c r="I580" s="5"/>
      <c r="J580" s="15">
        <f>IF(OR(H580="Current",H580="1–30 days",H580="31–60 days",H580="61–90 days",H580="91+ days"),F580,0)</f>
        <v>0</v>
      </c>
      <c r="K580">
        <f>IF(J580&gt;0,IF(COUNTIFS($M$5:$M580,M580,$J$5:$J580,"&gt;0")=1,1,0),0)</f>
        <v>0</v>
      </c>
      <c r="L580" t="str">
        <f>IF(A580="","","k"&amp;SUBSTITUTE(SUBSTITUTE(SUBSTITUTE(SUBSTITUTE(SUBSTITUTE(SUBSTITUTE(A580,"~","{t}"),"*","{s}"),"?","{q}"),"&lt;","{lt}"),"&gt;","{gt}"),"=","{eq}"))</f>
        <v/>
      </c>
      <c r="M580" t="str">
        <f>IF(B580="","","k"&amp;SUBSTITUTE(SUBSTITUTE(SUBSTITUTE(SUBSTITUTE(SUBSTITUTE(SUBSTITUTE(B580,"~","{t}"),"*","{s}"),"?","{q}"),"&lt;","{lt}"),"&gt;","{gt}"),"=","{eq}"))</f>
        <v/>
      </c>
    </row>
    <row r="581" spans="1:13" x14ac:dyDescent="0.25">
      <c r="A581" s="5"/>
      <c r="B581" s="5"/>
      <c r="C581" s="8"/>
      <c r="D581" s="8"/>
      <c r="E581" s="12"/>
      <c r="F581" s="12"/>
      <c r="G581" s="13" t="str">
        <f>IF(OR(H581="Current",H581="1–30 days",H581="31–60 days",H581="61–90 days",H581="91+ days"),IF(D581&gt;=Setup!$B$4,0,DATEDIF(D581,Setup!$B$4,"D")),"")</f>
        <v/>
      </c>
      <c r="H581" s="14" t="str">
        <f>IF(AND(A581="",B581="",C581="",D581="",E581="",F581=""),"",IF(OR(A581="",B581="",C581="",D581="",E581="",F581=""),"Incomplete",IF(COUNTIF($L$5:$L$1004,L581)&gt;1,"Check invoice #",IF(OR(COUNT(E581)=0,COUNT(F581)=0),"Check amounts",IF(OR(E581&lt;0,F581&lt;0,F581&gt;E581),"Check amounts",IF(OR(COUNT(C581)=0,COUNT(D581)=0),"Check dates",IF(D581&lt;C581,"Check dates",IF(ROUND(F581,2)=0,"Paid / zero balance",IF(Setup!$B$4="","Set aging date",IF(D581&gt;=Setup!$B$4,"Current",IF(DATEDIF(D581,Setup!$B$4,"D")&lt;=30,"1–30 days",IF(DATEDIF(D581,Setup!$B$4,"D")&lt;=60,"31–60 days",IF(DATEDIF(D581,Setup!$B$4,"D")&lt;=90,"61–90 days","91+ days")))))))))))))</f>
        <v/>
      </c>
      <c r="I581" s="5"/>
      <c r="J581" s="15">
        <f>IF(OR(H581="Current",H581="1–30 days",H581="31–60 days",H581="61–90 days",H581="91+ days"),F581,0)</f>
        <v>0</v>
      </c>
      <c r="K581">
        <f>IF(J581&gt;0,IF(COUNTIFS($M$5:$M581,M581,$J$5:$J581,"&gt;0")=1,1,0),0)</f>
        <v>0</v>
      </c>
      <c r="L581" t="str">
        <f>IF(A581="","","k"&amp;SUBSTITUTE(SUBSTITUTE(SUBSTITUTE(SUBSTITUTE(SUBSTITUTE(SUBSTITUTE(A581,"~","{t}"),"*","{s}"),"?","{q}"),"&lt;","{lt}"),"&gt;","{gt}"),"=","{eq}"))</f>
        <v/>
      </c>
      <c r="M581" t="str">
        <f>IF(B581="","","k"&amp;SUBSTITUTE(SUBSTITUTE(SUBSTITUTE(SUBSTITUTE(SUBSTITUTE(SUBSTITUTE(B581,"~","{t}"),"*","{s}"),"?","{q}"),"&lt;","{lt}"),"&gt;","{gt}"),"=","{eq}"))</f>
        <v/>
      </c>
    </row>
    <row r="582" spans="1:13" x14ac:dyDescent="0.25">
      <c r="A582" s="5"/>
      <c r="B582" s="5"/>
      <c r="C582" s="8"/>
      <c r="D582" s="8"/>
      <c r="E582" s="12"/>
      <c r="F582" s="12"/>
      <c r="G582" s="13" t="str">
        <f>IF(OR(H582="Current",H582="1–30 days",H582="31–60 days",H582="61–90 days",H582="91+ days"),IF(D582&gt;=Setup!$B$4,0,DATEDIF(D582,Setup!$B$4,"D")),"")</f>
        <v/>
      </c>
      <c r="H582" s="14" t="str">
        <f>IF(AND(A582="",B582="",C582="",D582="",E582="",F582=""),"",IF(OR(A582="",B582="",C582="",D582="",E582="",F582=""),"Incomplete",IF(COUNTIF($L$5:$L$1004,L582)&gt;1,"Check invoice #",IF(OR(COUNT(E582)=0,COUNT(F582)=0),"Check amounts",IF(OR(E582&lt;0,F582&lt;0,F582&gt;E582),"Check amounts",IF(OR(COUNT(C582)=0,COUNT(D582)=0),"Check dates",IF(D582&lt;C582,"Check dates",IF(ROUND(F582,2)=0,"Paid / zero balance",IF(Setup!$B$4="","Set aging date",IF(D582&gt;=Setup!$B$4,"Current",IF(DATEDIF(D582,Setup!$B$4,"D")&lt;=30,"1–30 days",IF(DATEDIF(D582,Setup!$B$4,"D")&lt;=60,"31–60 days",IF(DATEDIF(D582,Setup!$B$4,"D")&lt;=90,"61–90 days","91+ days")))))))))))))</f>
        <v/>
      </c>
      <c r="I582" s="5"/>
      <c r="J582" s="15">
        <f>IF(OR(H582="Current",H582="1–30 days",H582="31–60 days",H582="61–90 days",H582="91+ days"),F582,0)</f>
        <v>0</v>
      </c>
      <c r="K582">
        <f>IF(J582&gt;0,IF(COUNTIFS($M$5:$M582,M582,$J$5:$J582,"&gt;0")=1,1,0),0)</f>
        <v>0</v>
      </c>
      <c r="L582" t="str">
        <f>IF(A582="","","k"&amp;SUBSTITUTE(SUBSTITUTE(SUBSTITUTE(SUBSTITUTE(SUBSTITUTE(SUBSTITUTE(A582,"~","{t}"),"*","{s}"),"?","{q}"),"&lt;","{lt}"),"&gt;","{gt}"),"=","{eq}"))</f>
        <v/>
      </c>
      <c r="M582" t="str">
        <f>IF(B582="","","k"&amp;SUBSTITUTE(SUBSTITUTE(SUBSTITUTE(SUBSTITUTE(SUBSTITUTE(SUBSTITUTE(B582,"~","{t}"),"*","{s}"),"?","{q}"),"&lt;","{lt}"),"&gt;","{gt}"),"=","{eq}"))</f>
        <v/>
      </c>
    </row>
    <row r="583" spans="1:13" x14ac:dyDescent="0.25">
      <c r="A583" s="5"/>
      <c r="B583" s="5"/>
      <c r="C583" s="8"/>
      <c r="D583" s="8"/>
      <c r="E583" s="12"/>
      <c r="F583" s="12"/>
      <c r="G583" s="13" t="str">
        <f>IF(OR(H583="Current",H583="1–30 days",H583="31–60 days",H583="61–90 days",H583="91+ days"),IF(D583&gt;=Setup!$B$4,0,DATEDIF(D583,Setup!$B$4,"D")),"")</f>
        <v/>
      </c>
      <c r="H583" s="14" t="str">
        <f>IF(AND(A583="",B583="",C583="",D583="",E583="",F583=""),"",IF(OR(A583="",B583="",C583="",D583="",E583="",F583=""),"Incomplete",IF(COUNTIF($L$5:$L$1004,L583)&gt;1,"Check invoice #",IF(OR(COUNT(E583)=0,COUNT(F583)=0),"Check amounts",IF(OR(E583&lt;0,F583&lt;0,F583&gt;E583),"Check amounts",IF(OR(COUNT(C583)=0,COUNT(D583)=0),"Check dates",IF(D583&lt;C583,"Check dates",IF(ROUND(F583,2)=0,"Paid / zero balance",IF(Setup!$B$4="","Set aging date",IF(D583&gt;=Setup!$B$4,"Current",IF(DATEDIF(D583,Setup!$B$4,"D")&lt;=30,"1–30 days",IF(DATEDIF(D583,Setup!$B$4,"D")&lt;=60,"31–60 days",IF(DATEDIF(D583,Setup!$B$4,"D")&lt;=90,"61–90 days","91+ days")))))))))))))</f>
        <v/>
      </c>
      <c r="I583" s="5"/>
      <c r="J583" s="15">
        <f>IF(OR(H583="Current",H583="1–30 days",H583="31–60 days",H583="61–90 days",H583="91+ days"),F583,0)</f>
        <v>0</v>
      </c>
      <c r="K583">
        <f>IF(J583&gt;0,IF(COUNTIFS($M$5:$M583,M583,$J$5:$J583,"&gt;0")=1,1,0),0)</f>
        <v>0</v>
      </c>
      <c r="L583" t="str">
        <f>IF(A583="","","k"&amp;SUBSTITUTE(SUBSTITUTE(SUBSTITUTE(SUBSTITUTE(SUBSTITUTE(SUBSTITUTE(A583,"~","{t}"),"*","{s}"),"?","{q}"),"&lt;","{lt}"),"&gt;","{gt}"),"=","{eq}"))</f>
        <v/>
      </c>
      <c r="M583" t="str">
        <f>IF(B583="","","k"&amp;SUBSTITUTE(SUBSTITUTE(SUBSTITUTE(SUBSTITUTE(SUBSTITUTE(SUBSTITUTE(B583,"~","{t}"),"*","{s}"),"?","{q}"),"&lt;","{lt}"),"&gt;","{gt}"),"=","{eq}"))</f>
        <v/>
      </c>
    </row>
    <row r="584" spans="1:13" x14ac:dyDescent="0.25">
      <c r="A584" s="5"/>
      <c r="B584" s="5"/>
      <c r="C584" s="8"/>
      <c r="D584" s="8"/>
      <c r="E584" s="12"/>
      <c r="F584" s="12"/>
      <c r="G584" s="13" t="str">
        <f>IF(OR(H584="Current",H584="1–30 days",H584="31–60 days",H584="61–90 days",H584="91+ days"),IF(D584&gt;=Setup!$B$4,0,DATEDIF(D584,Setup!$B$4,"D")),"")</f>
        <v/>
      </c>
      <c r="H584" s="14" t="str">
        <f>IF(AND(A584="",B584="",C584="",D584="",E584="",F584=""),"",IF(OR(A584="",B584="",C584="",D584="",E584="",F584=""),"Incomplete",IF(COUNTIF($L$5:$L$1004,L584)&gt;1,"Check invoice #",IF(OR(COUNT(E584)=0,COUNT(F584)=0),"Check amounts",IF(OR(E584&lt;0,F584&lt;0,F584&gt;E584),"Check amounts",IF(OR(COUNT(C584)=0,COUNT(D584)=0),"Check dates",IF(D584&lt;C584,"Check dates",IF(ROUND(F584,2)=0,"Paid / zero balance",IF(Setup!$B$4="","Set aging date",IF(D584&gt;=Setup!$B$4,"Current",IF(DATEDIF(D584,Setup!$B$4,"D")&lt;=30,"1–30 days",IF(DATEDIF(D584,Setup!$B$4,"D")&lt;=60,"31–60 days",IF(DATEDIF(D584,Setup!$B$4,"D")&lt;=90,"61–90 days","91+ days")))))))))))))</f>
        <v/>
      </c>
      <c r="I584" s="5"/>
      <c r="J584" s="15">
        <f>IF(OR(H584="Current",H584="1–30 days",H584="31–60 days",H584="61–90 days",H584="91+ days"),F584,0)</f>
        <v>0</v>
      </c>
      <c r="K584">
        <f>IF(J584&gt;0,IF(COUNTIFS($M$5:$M584,M584,$J$5:$J584,"&gt;0")=1,1,0),0)</f>
        <v>0</v>
      </c>
      <c r="L584" t="str">
        <f>IF(A584="","","k"&amp;SUBSTITUTE(SUBSTITUTE(SUBSTITUTE(SUBSTITUTE(SUBSTITUTE(SUBSTITUTE(A584,"~","{t}"),"*","{s}"),"?","{q}"),"&lt;","{lt}"),"&gt;","{gt}"),"=","{eq}"))</f>
        <v/>
      </c>
      <c r="M584" t="str">
        <f>IF(B584="","","k"&amp;SUBSTITUTE(SUBSTITUTE(SUBSTITUTE(SUBSTITUTE(SUBSTITUTE(SUBSTITUTE(B584,"~","{t}"),"*","{s}"),"?","{q}"),"&lt;","{lt}"),"&gt;","{gt}"),"=","{eq}"))</f>
        <v/>
      </c>
    </row>
    <row r="585" spans="1:13" x14ac:dyDescent="0.25">
      <c r="A585" s="5"/>
      <c r="B585" s="5"/>
      <c r="C585" s="8"/>
      <c r="D585" s="8"/>
      <c r="E585" s="12"/>
      <c r="F585" s="12"/>
      <c r="G585" s="13" t="str">
        <f>IF(OR(H585="Current",H585="1–30 days",H585="31–60 days",H585="61–90 days",H585="91+ days"),IF(D585&gt;=Setup!$B$4,0,DATEDIF(D585,Setup!$B$4,"D")),"")</f>
        <v/>
      </c>
      <c r="H585" s="14" t="str">
        <f>IF(AND(A585="",B585="",C585="",D585="",E585="",F585=""),"",IF(OR(A585="",B585="",C585="",D585="",E585="",F585=""),"Incomplete",IF(COUNTIF($L$5:$L$1004,L585)&gt;1,"Check invoice #",IF(OR(COUNT(E585)=0,COUNT(F585)=0),"Check amounts",IF(OR(E585&lt;0,F585&lt;0,F585&gt;E585),"Check amounts",IF(OR(COUNT(C585)=0,COUNT(D585)=0),"Check dates",IF(D585&lt;C585,"Check dates",IF(ROUND(F585,2)=0,"Paid / zero balance",IF(Setup!$B$4="","Set aging date",IF(D585&gt;=Setup!$B$4,"Current",IF(DATEDIF(D585,Setup!$B$4,"D")&lt;=30,"1–30 days",IF(DATEDIF(D585,Setup!$B$4,"D")&lt;=60,"31–60 days",IF(DATEDIF(D585,Setup!$B$4,"D")&lt;=90,"61–90 days","91+ days")))))))))))))</f>
        <v/>
      </c>
      <c r="I585" s="5"/>
      <c r="J585" s="15">
        <f>IF(OR(H585="Current",H585="1–30 days",H585="31–60 days",H585="61–90 days",H585="91+ days"),F585,0)</f>
        <v>0</v>
      </c>
      <c r="K585">
        <f>IF(J585&gt;0,IF(COUNTIFS($M$5:$M585,M585,$J$5:$J585,"&gt;0")=1,1,0),0)</f>
        <v>0</v>
      </c>
      <c r="L585" t="str">
        <f>IF(A585="","","k"&amp;SUBSTITUTE(SUBSTITUTE(SUBSTITUTE(SUBSTITUTE(SUBSTITUTE(SUBSTITUTE(A585,"~","{t}"),"*","{s}"),"?","{q}"),"&lt;","{lt}"),"&gt;","{gt}"),"=","{eq}"))</f>
        <v/>
      </c>
      <c r="M585" t="str">
        <f>IF(B585="","","k"&amp;SUBSTITUTE(SUBSTITUTE(SUBSTITUTE(SUBSTITUTE(SUBSTITUTE(SUBSTITUTE(B585,"~","{t}"),"*","{s}"),"?","{q}"),"&lt;","{lt}"),"&gt;","{gt}"),"=","{eq}"))</f>
        <v/>
      </c>
    </row>
    <row r="586" spans="1:13" x14ac:dyDescent="0.25">
      <c r="A586" s="5"/>
      <c r="B586" s="5"/>
      <c r="C586" s="8"/>
      <c r="D586" s="8"/>
      <c r="E586" s="12"/>
      <c r="F586" s="12"/>
      <c r="G586" s="13" t="str">
        <f>IF(OR(H586="Current",H586="1–30 days",H586="31–60 days",H586="61–90 days",H586="91+ days"),IF(D586&gt;=Setup!$B$4,0,DATEDIF(D586,Setup!$B$4,"D")),"")</f>
        <v/>
      </c>
      <c r="H586" s="14" t="str">
        <f>IF(AND(A586="",B586="",C586="",D586="",E586="",F586=""),"",IF(OR(A586="",B586="",C586="",D586="",E586="",F586=""),"Incomplete",IF(COUNTIF($L$5:$L$1004,L586)&gt;1,"Check invoice #",IF(OR(COUNT(E586)=0,COUNT(F586)=0),"Check amounts",IF(OR(E586&lt;0,F586&lt;0,F586&gt;E586),"Check amounts",IF(OR(COUNT(C586)=0,COUNT(D586)=0),"Check dates",IF(D586&lt;C586,"Check dates",IF(ROUND(F586,2)=0,"Paid / zero balance",IF(Setup!$B$4="","Set aging date",IF(D586&gt;=Setup!$B$4,"Current",IF(DATEDIF(D586,Setup!$B$4,"D")&lt;=30,"1–30 days",IF(DATEDIF(D586,Setup!$B$4,"D")&lt;=60,"31–60 days",IF(DATEDIF(D586,Setup!$B$4,"D")&lt;=90,"61–90 days","91+ days")))))))))))))</f>
        <v/>
      </c>
      <c r="I586" s="5"/>
      <c r="J586" s="15">
        <f>IF(OR(H586="Current",H586="1–30 days",H586="31–60 days",H586="61–90 days",H586="91+ days"),F586,0)</f>
        <v>0</v>
      </c>
      <c r="K586">
        <f>IF(J586&gt;0,IF(COUNTIFS($M$5:$M586,M586,$J$5:$J586,"&gt;0")=1,1,0),0)</f>
        <v>0</v>
      </c>
      <c r="L586" t="str">
        <f>IF(A586="","","k"&amp;SUBSTITUTE(SUBSTITUTE(SUBSTITUTE(SUBSTITUTE(SUBSTITUTE(SUBSTITUTE(A586,"~","{t}"),"*","{s}"),"?","{q}"),"&lt;","{lt}"),"&gt;","{gt}"),"=","{eq}"))</f>
        <v/>
      </c>
      <c r="M586" t="str">
        <f>IF(B586="","","k"&amp;SUBSTITUTE(SUBSTITUTE(SUBSTITUTE(SUBSTITUTE(SUBSTITUTE(SUBSTITUTE(B586,"~","{t}"),"*","{s}"),"?","{q}"),"&lt;","{lt}"),"&gt;","{gt}"),"=","{eq}"))</f>
        <v/>
      </c>
    </row>
    <row r="587" spans="1:13" x14ac:dyDescent="0.25">
      <c r="A587" s="5"/>
      <c r="B587" s="5"/>
      <c r="C587" s="8"/>
      <c r="D587" s="8"/>
      <c r="E587" s="12"/>
      <c r="F587" s="12"/>
      <c r="G587" s="13" t="str">
        <f>IF(OR(H587="Current",H587="1–30 days",H587="31–60 days",H587="61–90 days",H587="91+ days"),IF(D587&gt;=Setup!$B$4,0,DATEDIF(D587,Setup!$B$4,"D")),"")</f>
        <v/>
      </c>
      <c r="H587" s="14" t="str">
        <f>IF(AND(A587="",B587="",C587="",D587="",E587="",F587=""),"",IF(OR(A587="",B587="",C587="",D587="",E587="",F587=""),"Incomplete",IF(COUNTIF($L$5:$L$1004,L587)&gt;1,"Check invoice #",IF(OR(COUNT(E587)=0,COUNT(F587)=0),"Check amounts",IF(OR(E587&lt;0,F587&lt;0,F587&gt;E587),"Check amounts",IF(OR(COUNT(C587)=0,COUNT(D587)=0),"Check dates",IF(D587&lt;C587,"Check dates",IF(ROUND(F587,2)=0,"Paid / zero balance",IF(Setup!$B$4="","Set aging date",IF(D587&gt;=Setup!$B$4,"Current",IF(DATEDIF(D587,Setup!$B$4,"D")&lt;=30,"1–30 days",IF(DATEDIF(D587,Setup!$B$4,"D")&lt;=60,"31–60 days",IF(DATEDIF(D587,Setup!$B$4,"D")&lt;=90,"61–90 days","91+ days")))))))))))))</f>
        <v/>
      </c>
      <c r="I587" s="5"/>
      <c r="J587" s="15">
        <f>IF(OR(H587="Current",H587="1–30 days",H587="31–60 days",H587="61–90 days",H587="91+ days"),F587,0)</f>
        <v>0</v>
      </c>
      <c r="K587">
        <f>IF(J587&gt;0,IF(COUNTIFS($M$5:$M587,M587,$J$5:$J587,"&gt;0")=1,1,0),0)</f>
        <v>0</v>
      </c>
      <c r="L587" t="str">
        <f>IF(A587="","","k"&amp;SUBSTITUTE(SUBSTITUTE(SUBSTITUTE(SUBSTITUTE(SUBSTITUTE(SUBSTITUTE(A587,"~","{t}"),"*","{s}"),"?","{q}"),"&lt;","{lt}"),"&gt;","{gt}"),"=","{eq}"))</f>
        <v/>
      </c>
      <c r="M587" t="str">
        <f>IF(B587="","","k"&amp;SUBSTITUTE(SUBSTITUTE(SUBSTITUTE(SUBSTITUTE(SUBSTITUTE(SUBSTITUTE(B587,"~","{t}"),"*","{s}"),"?","{q}"),"&lt;","{lt}"),"&gt;","{gt}"),"=","{eq}"))</f>
        <v/>
      </c>
    </row>
    <row r="588" spans="1:13" x14ac:dyDescent="0.25">
      <c r="A588" s="5"/>
      <c r="B588" s="5"/>
      <c r="C588" s="8"/>
      <c r="D588" s="8"/>
      <c r="E588" s="12"/>
      <c r="F588" s="12"/>
      <c r="G588" s="13" t="str">
        <f>IF(OR(H588="Current",H588="1–30 days",H588="31–60 days",H588="61–90 days",H588="91+ days"),IF(D588&gt;=Setup!$B$4,0,DATEDIF(D588,Setup!$B$4,"D")),"")</f>
        <v/>
      </c>
      <c r="H588" s="14" t="str">
        <f>IF(AND(A588="",B588="",C588="",D588="",E588="",F588=""),"",IF(OR(A588="",B588="",C588="",D588="",E588="",F588=""),"Incomplete",IF(COUNTIF($L$5:$L$1004,L588)&gt;1,"Check invoice #",IF(OR(COUNT(E588)=0,COUNT(F588)=0),"Check amounts",IF(OR(E588&lt;0,F588&lt;0,F588&gt;E588),"Check amounts",IF(OR(COUNT(C588)=0,COUNT(D588)=0),"Check dates",IF(D588&lt;C588,"Check dates",IF(ROUND(F588,2)=0,"Paid / zero balance",IF(Setup!$B$4="","Set aging date",IF(D588&gt;=Setup!$B$4,"Current",IF(DATEDIF(D588,Setup!$B$4,"D")&lt;=30,"1–30 days",IF(DATEDIF(D588,Setup!$B$4,"D")&lt;=60,"31–60 days",IF(DATEDIF(D588,Setup!$B$4,"D")&lt;=90,"61–90 days","91+ days")))))))))))))</f>
        <v/>
      </c>
      <c r="I588" s="5"/>
      <c r="J588" s="15">
        <f>IF(OR(H588="Current",H588="1–30 days",H588="31–60 days",H588="61–90 days",H588="91+ days"),F588,0)</f>
        <v>0</v>
      </c>
      <c r="K588">
        <f>IF(J588&gt;0,IF(COUNTIFS($M$5:$M588,M588,$J$5:$J588,"&gt;0")=1,1,0),0)</f>
        <v>0</v>
      </c>
      <c r="L588" t="str">
        <f>IF(A588="","","k"&amp;SUBSTITUTE(SUBSTITUTE(SUBSTITUTE(SUBSTITUTE(SUBSTITUTE(SUBSTITUTE(A588,"~","{t}"),"*","{s}"),"?","{q}"),"&lt;","{lt}"),"&gt;","{gt}"),"=","{eq}"))</f>
        <v/>
      </c>
      <c r="M588" t="str">
        <f>IF(B588="","","k"&amp;SUBSTITUTE(SUBSTITUTE(SUBSTITUTE(SUBSTITUTE(SUBSTITUTE(SUBSTITUTE(B588,"~","{t}"),"*","{s}"),"?","{q}"),"&lt;","{lt}"),"&gt;","{gt}"),"=","{eq}"))</f>
        <v/>
      </c>
    </row>
    <row r="589" spans="1:13" x14ac:dyDescent="0.25">
      <c r="A589" s="5"/>
      <c r="B589" s="5"/>
      <c r="C589" s="8"/>
      <c r="D589" s="8"/>
      <c r="E589" s="12"/>
      <c r="F589" s="12"/>
      <c r="G589" s="13" t="str">
        <f>IF(OR(H589="Current",H589="1–30 days",H589="31–60 days",H589="61–90 days",H589="91+ days"),IF(D589&gt;=Setup!$B$4,0,DATEDIF(D589,Setup!$B$4,"D")),"")</f>
        <v/>
      </c>
      <c r="H589" s="14" t="str">
        <f>IF(AND(A589="",B589="",C589="",D589="",E589="",F589=""),"",IF(OR(A589="",B589="",C589="",D589="",E589="",F589=""),"Incomplete",IF(COUNTIF($L$5:$L$1004,L589)&gt;1,"Check invoice #",IF(OR(COUNT(E589)=0,COUNT(F589)=0),"Check amounts",IF(OR(E589&lt;0,F589&lt;0,F589&gt;E589),"Check amounts",IF(OR(COUNT(C589)=0,COUNT(D589)=0),"Check dates",IF(D589&lt;C589,"Check dates",IF(ROUND(F589,2)=0,"Paid / zero balance",IF(Setup!$B$4="","Set aging date",IF(D589&gt;=Setup!$B$4,"Current",IF(DATEDIF(D589,Setup!$B$4,"D")&lt;=30,"1–30 days",IF(DATEDIF(D589,Setup!$B$4,"D")&lt;=60,"31–60 days",IF(DATEDIF(D589,Setup!$B$4,"D")&lt;=90,"61–90 days","91+ days")))))))))))))</f>
        <v/>
      </c>
      <c r="I589" s="5"/>
      <c r="J589" s="15">
        <f>IF(OR(H589="Current",H589="1–30 days",H589="31–60 days",H589="61–90 days",H589="91+ days"),F589,0)</f>
        <v>0</v>
      </c>
      <c r="K589">
        <f>IF(J589&gt;0,IF(COUNTIFS($M$5:$M589,M589,$J$5:$J589,"&gt;0")=1,1,0),0)</f>
        <v>0</v>
      </c>
      <c r="L589" t="str">
        <f>IF(A589="","","k"&amp;SUBSTITUTE(SUBSTITUTE(SUBSTITUTE(SUBSTITUTE(SUBSTITUTE(SUBSTITUTE(A589,"~","{t}"),"*","{s}"),"?","{q}"),"&lt;","{lt}"),"&gt;","{gt}"),"=","{eq}"))</f>
        <v/>
      </c>
      <c r="M589" t="str">
        <f>IF(B589="","","k"&amp;SUBSTITUTE(SUBSTITUTE(SUBSTITUTE(SUBSTITUTE(SUBSTITUTE(SUBSTITUTE(B589,"~","{t}"),"*","{s}"),"?","{q}"),"&lt;","{lt}"),"&gt;","{gt}"),"=","{eq}"))</f>
        <v/>
      </c>
    </row>
    <row r="590" spans="1:13" x14ac:dyDescent="0.25">
      <c r="A590" s="5"/>
      <c r="B590" s="5"/>
      <c r="C590" s="8"/>
      <c r="D590" s="8"/>
      <c r="E590" s="12"/>
      <c r="F590" s="12"/>
      <c r="G590" s="13" t="str">
        <f>IF(OR(H590="Current",H590="1–30 days",H590="31–60 days",H590="61–90 days",H590="91+ days"),IF(D590&gt;=Setup!$B$4,0,DATEDIF(D590,Setup!$B$4,"D")),"")</f>
        <v/>
      </c>
      <c r="H590" s="14" t="str">
        <f>IF(AND(A590="",B590="",C590="",D590="",E590="",F590=""),"",IF(OR(A590="",B590="",C590="",D590="",E590="",F590=""),"Incomplete",IF(COUNTIF($L$5:$L$1004,L590)&gt;1,"Check invoice #",IF(OR(COUNT(E590)=0,COUNT(F590)=0),"Check amounts",IF(OR(E590&lt;0,F590&lt;0,F590&gt;E590),"Check amounts",IF(OR(COUNT(C590)=0,COUNT(D590)=0),"Check dates",IF(D590&lt;C590,"Check dates",IF(ROUND(F590,2)=0,"Paid / zero balance",IF(Setup!$B$4="","Set aging date",IF(D590&gt;=Setup!$B$4,"Current",IF(DATEDIF(D590,Setup!$B$4,"D")&lt;=30,"1–30 days",IF(DATEDIF(D590,Setup!$B$4,"D")&lt;=60,"31–60 days",IF(DATEDIF(D590,Setup!$B$4,"D")&lt;=90,"61–90 days","91+ days")))))))))))))</f>
        <v/>
      </c>
      <c r="I590" s="5"/>
      <c r="J590" s="15">
        <f>IF(OR(H590="Current",H590="1–30 days",H590="31–60 days",H590="61–90 days",H590="91+ days"),F590,0)</f>
        <v>0</v>
      </c>
      <c r="K590">
        <f>IF(J590&gt;0,IF(COUNTIFS($M$5:$M590,M590,$J$5:$J590,"&gt;0")=1,1,0),0)</f>
        <v>0</v>
      </c>
      <c r="L590" t="str">
        <f>IF(A590="","","k"&amp;SUBSTITUTE(SUBSTITUTE(SUBSTITUTE(SUBSTITUTE(SUBSTITUTE(SUBSTITUTE(A590,"~","{t}"),"*","{s}"),"?","{q}"),"&lt;","{lt}"),"&gt;","{gt}"),"=","{eq}"))</f>
        <v/>
      </c>
      <c r="M590" t="str">
        <f>IF(B590="","","k"&amp;SUBSTITUTE(SUBSTITUTE(SUBSTITUTE(SUBSTITUTE(SUBSTITUTE(SUBSTITUTE(B590,"~","{t}"),"*","{s}"),"?","{q}"),"&lt;","{lt}"),"&gt;","{gt}"),"=","{eq}"))</f>
        <v/>
      </c>
    </row>
    <row r="591" spans="1:13" x14ac:dyDescent="0.25">
      <c r="A591" s="5"/>
      <c r="B591" s="5"/>
      <c r="C591" s="8"/>
      <c r="D591" s="8"/>
      <c r="E591" s="12"/>
      <c r="F591" s="12"/>
      <c r="G591" s="13" t="str">
        <f>IF(OR(H591="Current",H591="1–30 days",H591="31–60 days",H591="61–90 days",H591="91+ days"),IF(D591&gt;=Setup!$B$4,0,DATEDIF(D591,Setup!$B$4,"D")),"")</f>
        <v/>
      </c>
      <c r="H591" s="14" t="str">
        <f>IF(AND(A591="",B591="",C591="",D591="",E591="",F591=""),"",IF(OR(A591="",B591="",C591="",D591="",E591="",F591=""),"Incomplete",IF(COUNTIF($L$5:$L$1004,L591)&gt;1,"Check invoice #",IF(OR(COUNT(E591)=0,COUNT(F591)=0),"Check amounts",IF(OR(E591&lt;0,F591&lt;0,F591&gt;E591),"Check amounts",IF(OR(COUNT(C591)=0,COUNT(D591)=0),"Check dates",IF(D591&lt;C591,"Check dates",IF(ROUND(F591,2)=0,"Paid / zero balance",IF(Setup!$B$4="","Set aging date",IF(D591&gt;=Setup!$B$4,"Current",IF(DATEDIF(D591,Setup!$B$4,"D")&lt;=30,"1–30 days",IF(DATEDIF(D591,Setup!$B$4,"D")&lt;=60,"31–60 days",IF(DATEDIF(D591,Setup!$B$4,"D")&lt;=90,"61–90 days","91+ days")))))))))))))</f>
        <v/>
      </c>
      <c r="I591" s="5"/>
      <c r="J591" s="15">
        <f>IF(OR(H591="Current",H591="1–30 days",H591="31–60 days",H591="61–90 days",H591="91+ days"),F591,0)</f>
        <v>0</v>
      </c>
      <c r="K591">
        <f>IF(J591&gt;0,IF(COUNTIFS($M$5:$M591,M591,$J$5:$J591,"&gt;0")=1,1,0),0)</f>
        <v>0</v>
      </c>
      <c r="L591" t="str">
        <f>IF(A591="","","k"&amp;SUBSTITUTE(SUBSTITUTE(SUBSTITUTE(SUBSTITUTE(SUBSTITUTE(SUBSTITUTE(A591,"~","{t}"),"*","{s}"),"?","{q}"),"&lt;","{lt}"),"&gt;","{gt}"),"=","{eq}"))</f>
        <v/>
      </c>
      <c r="M591" t="str">
        <f>IF(B591="","","k"&amp;SUBSTITUTE(SUBSTITUTE(SUBSTITUTE(SUBSTITUTE(SUBSTITUTE(SUBSTITUTE(B591,"~","{t}"),"*","{s}"),"?","{q}"),"&lt;","{lt}"),"&gt;","{gt}"),"=","{eq}"))</f>
        <v/>
      </c>
    </row>
    <row r="592" spans="1:13" x14ac:dyDescent="0.25">
      <c r="A592" s="5"/>
      <c r="B592" s="5"/>
      <c r="C592" s="8"/>
      <c r="D592" s="8"/>
      <c r="E592" s="12"/>
      <c r="F592" s="12"/>
      <c r="G592" s="13" t="str">
        <f>IF(OR(H592="Current",H592="1–30 days",H592="31–60 days",H592="61–90 days",H592="91+ days"),IF(D592&gt;=Setup!$B$4,0,DATEDIF(D592,Setup!$B$4,"D")),"")</f>
        <v/>
      </c>
      <c r="H592" s="14" t="str">
        <f>IF(AND(A592="",B592="",C592="",D592="",E592="",F592=""),"",IF(OR(A592="",B592="",C592="",D592="",E592="",F592=""),"Incomplete",IF(COUNTIF($L$5:$L$1004,L592)&gt;1,"Check invoice #",IF(OR(COUNT(E592)=0,COUNT(F592)=0),"Check amounts",IF(OR(E592&lt;0,F592&lt;0,F592&gt;E592),"Check amounts",IF(OR(COUNT(C592)=0,COUNT(D592)=0),"Check dates",IF(D592&lt;C592,"Check dates",IF(ROUND(F592,2)=0,"Paid / zero balance",IF(Setup!$B$4="","Set aging date",IF(D592&gt;=Setup!$B$4,"Current",IF(DATEDIF(D592,Setup!$B$4,"D")&lt;=30,"1–30 days",IF(DATEDIF(D592,Setup!$B$4,"D")&lt;=60,"31–60 days",IF(DATEDIF(D592,Setup!$B$4,"D")&lt;=90,"61–90 days","91+ days")))))))))))))</f>
        <v/>
      </c>
      <c r="I592" s="5"/>
      <c r="J592" s="15">
        <f>IF(OR(H592="Current",H592="1–30 days",H592="31–60 days",H592="61–90 days",H592="91+ days"),F592,0)</f>
        <v>0</v>
      </c>
      <c r="K592">
        <f>IF(J592&gt;0,IF(COUNTIFS($M$5:$M592,M592,$J$5:$J592,"&gt;0")=1,1,0),0)</f>
        <v>0</v>
      </c>
      <c r="L592" t="str">
        <f>IF(A592="","","k"&amp;SUBSTITUTE(SUBSTITUTE(SUBSTITUTE(SUBSTITUTE(SUBSTITUTE(SUBSTITUTE(A592,"~","{t}"),"*","{s}"),"?","{q}"),"&lt;","{lt}"),"&gt;","{gt}"),"=","{eq}"))</f>
        <v/>
      </c>
      <c r="M592" t="str">
        <f>IF(B592="","","k"&amp;SUBSTITUTE(SUBSTITUTE(SUBSTITUTE(SUBSTITUTE(SUBSTITUTE(SUBSTITUTE(B592,"~","{t}"),"*","{s}"),"?","{q}"),"&lt;","{lt}"),"&gt;","{gt}"),"=","{eq}"))</f>
        <v/>
      </c>
    </row>
    <row r="593" spans="1:13" x14ac:dyDescent="0.25">
      <c r="A593" s="5"/>
      <c r="B593" s="5"/>
      <c r="C593" s="8"/>
      <c r="D593" s="8"/>
      <c r="E593" s="12"/>
      <c r="F593" s="12"/>
      <c r="G593" s="13" t="str">
        <f>IF(OR(H593="Current",H593="1–30 days",H593="31–60 days",H593="61–90 days",H593="91+ days"),IF(D593&gt;=Setup!$B$4,0,DATEDIF(D593,Setup!$B$4,"D")),"")</f>
        <v/>
      </c>
      <c r="H593" s="14" t="str">
        <f>IF(AND(A593="",B593="",C593="",D593="",E593="",F593=""),"",IF(OR(A593="",B593="",C593="",D593="",E593="",F593=""),"Incomplete",IF(COUNTIF($L$5:$L$1004,L593)&gt;1,"Check invoice #",IF(OR(COUNT(E593)=0,COUNT(F593)=0),"Check amounts",IF(OR(E593&lt;0,F593&lt;0,F593&gt;E593),"Check amounts",IF(OR(COUNT(C593)=0,COUNT(D593)=0),"Check dates",IF(D593&lt;C593,"Check dates",IF(ROUND(F593,2)=0,"Paid / zero balance",IF(Setup!$B$4="","Set aging date",IF(D593&gt;=Setup!$B$4,"Current",IF(DATEDIF(D593,Setup!$B$4,"D")&lt;=30,"1–30 days",IF(DATEDIF(D593,Setup!$B$4,"D")&lt;=60,"31–60 days",IF(DATEDIF(D593,Setup!$B$4,"D")&lt;=90,"61–90 days","91+ days")))))))))))))</f>
        <v/>
      </c>
      <c r="I593" s="5"/>
      <c r="J593" s="15">
        <f>IF(OR(H593="Current",H593="1–30 days",H593="31–60 days",H593="61–90 days",H593="91+ days"),F593,0)</f>
        <v>0</v>
      </c>
      <c r="K593">
        <f>IF(J593&gt;0,IF(COUNTIFS($M$5:$M593,M593,$J$5:$J593,"&gt;0")=1,1,0),0)</f>
        <v>0</v>
      </c>
      <c r="L593" t="str">
        <f>IF(A593="","","k"&amp;SUBSTITUTE(SUBSTITUTE(SUBSTITUTE(SUBSTITUTE(SUBSTITUTE(SUBSTITUTE(A593,"~","{t}"),"*","{s}"),"?","{q}"),"&lt;","{lt}"),"&gt;","{gt}"),"=","{eq}"))</f>
        <v/>
      </c>
      <c r="M593" t="str">
        <f>IF(B593="","","k"&amp;SUBSTITUTE(SUBSTITUTE(SUBSTITUTE(SUBSTITUTE(SUBSTITUTE(SUBSTITUTE(B593,"~","{t}"),"*","{s}"),"?","{q}"),"&lt;","{lt}"),"&gt;","{gt}"),"=","{eq}"))</f>
        <v/>
      </c>
    </row>
    <row r="594" spans="1:13" x14ac:dyDescent="0.25">
      <c r="A594" s="5"/>
      <c r="B594" s="5"/>
      <c r="C594" s="8"/>
      <c r="D594" s="8"/>
      <c r="E594" s="12"/>
      <c r="F594" s="12"/>
      <c r="G594" s="13" t="str">
        <f>IF(OR(H594="Current",H594="1–30 days",H594="31–60 days",H594="61–90 days",H594="91+ days"),IF(D594&gt;=Setup!$B$4,0,DATEDIF(D594,Setup!$B$4,"D")),"")</f>
        <v/>
      </c>
      <c r="H594" s="14" t="str">
        <f>IF(AND(A594="",B594="",C594="",D594="",E594="",F594=""),"",IF(OR(A594="",B594="",C594="",D594="",E594="",F594=""),"Incomplete",IF(COUNTIF($L$5:$L$1004,L594)&gt;1,"Check invoice #",IF(OR(COUNT(E594)=0,COUNT(F594)=0),"Check amounts",IF(OR(E594&lt;0,F594&lt;0,F594&gt;E594),"Check amounts",IF(OR(COUNT(C594)=0,COUNT(D594)=0),"Check dates",IF(D594&lt;C594,"Check dates",IF(ROUND(F594,2)=0,"Paid / zero balance",IF(Setup!$B$4="","Set aging date",IF(D594&gt;=Setup!$B$4,"Current",IF(DATEDIF(D594,Setup!$B$4,"D")&lt;=30,"1–30 days",IF(DATEDIF(D594,Setup!$B$4,"D")&lt;=60,"31–60 days",IF(DATEDIF(D594,Setup!$B$4,"D")&lt;=90,"61–90 days","91+ days")))))))))))))</f>
        <v/>
      </c>
      <c r="I594" s="5"/>
      <c r="J594" s="15">
        <f>IF(OR(H594="Current",H594="1–30 days",H594="31–60 days",H594="61–90 days",H594="91+ days"),F594,0)</f>
        <v>0</v>
      </c>
      <c r="K594">
        <f>IF(J594&gt;0,IF(COUNTIFS($M$5:$M594,M594,$J$5:$J594,"&gt;0")=1,1,0),0)</f>
        <v>0</v>
      </c>
      <c r="L594" t="str">
        <f>IF(A594="","","k"&amp;SUBSTITUTE(SUBSTITUTE(SUBSTITUTE(SUBSTITUTE(SUBSTITUTE(SUBSTITUTE(A594,"~","{t}"),"*","{s}"),"?","{q}"),"&lt;","{lt}"),"&gt;","{gt}"),"=","{eq}"))</f>
        <v/>
      </c>
      <c r="M594" t="str">
        <f>IF(B594="","","k"&amp;SUBSTITUTE(SUBSTITUTE(SUBSTITUTE(SUBSTITUTE(SUBSTITUTE(SUBSTITUTE(B594,"~","{t}"),"*","{s}"),"?","{q}"),"&lt;","{lt}"),"&gt;","{gt}"),"=","{eq}"))</f>
        <v/>
      </c>
    </row>
    <row r="595" spans="1:13" x14ac:dyDescent="0.25">
      <c r="A595" s="5"/>
      <c r="B595" s="5"/>
      <c r="C595" s="8"/>
      <c r="D595" s="8"/>
      <c r="E595" s="12"/>
      <c r="F595" s="12"/>
      <c r="G595" s="13" t="str">
        <f>IF(OR(H595="Current",H595="1–30 days",H595="31–60 days",H595="61–90 days",H595="91+ days"),IF(D595&gt;=Setup!$B$4,0,DATEDIF(D595,Setup!$B$4,"D")),"")</f>
        <v/>
      </c>
      <c r="H595" s="14" t="str">
        <f>IF(AND(A595="",B595="",C595="",D595="",E595="",F595=""),"",IF(OR(A595="",B595="",C595="",D595="",E595="",F595=""),"Incomplete",IF(COUNTIF($L$5:$L$1004,L595)&gt;1,"Check invoice #",IF(OR(COUNT(E595)=0,COUNT(F595)=0),"Check amounts",IF(OR(E595&lt;0,F595&lt;0,F595&gt;E595),"Check amounts",IF(OR(COUNT(C595)=0,COUNT(D595)=0),"Check dates",IF(D595&lt;C595,"Check dates",IF(ROUND(F595,2)=0,"Paid / zero balance",IF(Setup!$B$4="","Set aging date",IF(D595&gt;=Setup!$B$4,"Current",IF(DATEDIF(D595,Setup!$B$4,"D")&lt;=30,"1–30 days",IF(DATEDIF(D595,Setup!$B$4,"D")&lt;=60,"31–60 days",IF(DATEDIF(D595,Setup!$B$4,"D")&lt;=90,"61–90 days","91+ days")))))))))))))</f>
        <v/>
      </c>
      <c r="I595" s="5"/>
      <c r="J595" s="15">
        <f>IF(OR(H595="Current",H595="1–30 days",H595="31–60 days",H595="61–90 days",H595="91+ days"),F595,0)</f>
        <v>0</v>
      </c>
      <c r="K595">
        <f>IF(J595&gt;0,IF(COUNTIFS($M$5:$M595,M595,$J$5:$J595,"&gt;0")=1,1,0),0)</f>
        <v>0</v>
      </c>
      <c r="L595" t="str">
        <f>IF(A595="","","k"&amp;SUBSTITUTE(SUBSTITUTE(SUBSTITUTE(SUBSTITUTE(SUBSTITUTE(SUBSTITUTE(A595,"~","{t}"),"*","{s}"),"?","{q}"),"&lt;","{lt}"),"&gt;","{gt}"),"=","{eq}"))</f>
        <v/>
      </c>
      <c r="M595" t="str">
        <f>IF(B595="","","k"&amp;SUBSTITUTE(SUBSTITUTE(SUBSTITUTE(SUBSTITUTE(SUBSTITUTE(SUBSTITUTE(B595,"~","{t}"),"*","{s}"),"?","{q}"),"&lt;","{lt}"),"&gt;","{gt}"),"=","{eq}"))</f>
        <v/>
      </c>
    </row>
    <row r="596" spans="1:13" x14ac:dyDescent="0.25">
      <c r="A596" s="5"/>
      <c r="B596" s="5"/>
      <c r="C596" s="8"/>
      <c r="D596" s="8"/>
      <c r="E596" s="12"/>
      <c r="F596" s="12"/>
      <c r="G596" s="13" t="str">
        <f>IF(OR(H596="Current",H596="1–30 days",H596="31–60 days",H596="61–90 days",H596="91+ days"),IF(D596&gt;=Setup!$B$4,0,DATEDIF(D596,Setup!$B$4,"D")),"")</f>
        <v/>
      </c>
      <c r="H596" s="14" t="str">
        <f>IF(AND(A596="",B596="",C596="",D596="",E596="",F596=""),"",IF(OR(A596="",B596="",C596="",D596="",E596="",F596=""),"Incomplete",IF(COUNTIF($L$5:$L$1004,L596)&gt;1,"Check invoice #",IF(OR(COUNT(E596)=0,COUNT(F596)=0),"Check amounts",IF(OR(E596&lt;0,F596&lt;0,F596&gt;E596),"Check amounts",IF(OR(COUNT(C596)=0,COUNT(D596)=0),"Check dates",IF(D596&lt;C596,"Check dates",IF(ROUND(F596,2)=0,"Paid / zero balance",IF(Setup!$B$4="","Set aging date",IF(D596&gt;=Setup!$B$4,"Current",IF(DATEDIF(D596,Setup!$B$4,"D")&lt;=30,"1–30 days",IF(DATEDIF(D596,Setup!$B$4,"D")&lt;=60,"31–60 days",IF(DATEDIF(D596,Setup!$B$4,"D")&lt;=90,"61–90 days","91+ days")))))))))))))</f>
        <v/>
      </c>
      <c r="I596" s="5"/>
      <c r="J596" s="15">
        <f>IF(OR(H596="Current",H596="1–30 days",H596="31–60 days",H596="61–90 days",H596="91+ days"),F596,0)</f>
        <v>0</v>
      </c>
      <c r="K596">
        <f>IF(J596&gt;0,IF(COUNTIFS($M$5:$M596,M596,$J$5:$J596,"&gt;0")=1,1,0),0)</f>
        <v>0</v>
      </c>
      <c r="L596" t="str">
        <f>IF(A596="","","k"&amp;SUBSTITUTE(SUBSTITUTE(SUBSTITUTE(SUBSTITUTE(SUBSTITUTE(SUBSTITUTE(A596,"~","{t}"),"*","{s}"),"?","{q}"),"&lt;","{lt}"),"&gt;","{gt}"),"=","{eq}"))</f>
        <v/>
      </c>
      <c r="M596" t="str">
        <f>IF(B596="","","k"&amp;SUBSTITUTE(SUBSTITUTE(SUBSTITUTE(SUBSTITUTE(SUBSTITUTE(SUBSTITUTE(B596,"~","{t}"),"*","{s}"),"?","{q}"),"&lt;","{lt}"),"&gt;","{gt}"),"=","{eq}"))</f>
        <v/>
      </c>
    </row>
    <row r="597" spans="1:13" x14ac:dyDescent="0.25">
      <c r="A597" s="5"/>
      <c r="B597" s="5"/>
      <c r="C597" s="8"/>
      <c r="D597" s="8"/>
      <c r="E597" s="12"/>
      <c r="F597" s="12"/>
      <c r="G597" s="13" t="str">
        <f>IF(OR(H597="Current",H597="1–30 days",H597="31–60 days",H597="61–90 days",H597="91+ days"),IF(D597&gt;=Setup!$B$4,0,DATEDIF(D597,Setup!$B$4,"D")),"")</f>
        <v/>
      </c>
      <c r="H597" s="14" t="str">
        <f>IF(AND(A597="",B597="",C597="",D597="",E597="",F597=""),"",IF(OR(A597="",B597="",C597="",D597="",E597="",F597=""),"Incomplete",IF(COUNTIF($L$5:$L$1004,L597)&gt;1,"Check invoice #",IF(OR(COUNT(E597)=0,COUNT(F597)=0),"Check amounts",IF(OR(E597&lt;0,F597&lt;0,F597&gt;E597),"Check amounts",IF(OR(COUNT(C597)=0,COUNT(D597)=0),"Check dates",IF(D597&lt;C597,"Check dates",IF(ROUND(F597,2)=0,"Paid / zero balance",IF(Setup!$B$4="","Set aging date",IF(D597&gt;=Setup!$B$4,"Current",IF(DATEDIF(D597,Setup!$B$4,"D")&lt;=30,"1–30 days",IF(DATEDIF(D597,Setup!$B$4,"D")&lt;=60,"31–60 days",IF(DATEDIF(D597,Setup!$B$4,"D")&lt;=90,"61–90 days","91+ days")))))))))))))</f>
        <v/>
      </c>
      <c r="I597" s="5"/>
      <c r="J597" s="15">
        <f>IF(OR(H597="Current",H597="1–30 days",H597="31–60 days",H597="61–90 days",H597="91+ days"),F597,0)</f>
        <v>0</v>
      </c>
      <c r="K597">
        <f>IF(J597&gt;0,IF(COUNTIFS($M$5:$M597,M597,$J$5:$J597,"&gt;0")=1,1,0),0)</f>
        <v>0</v>
      </c>
      <c r="L597" t="str">
        <f>IF(A597="","","k"&amp;SUBSTITUTE(SUBSTITUTE(SUBSTITUTE(SUBSTITUTE(SUBSTITUTE(SUBSTITUTE(A597,"~","{t}"),"*","{s}"),"?","{q}"),"&lt;","{lt}"),"&gt;","{gt}"),"=","{eq}"))</f>
        <v/>
      </c>
      <c r="M597" t="str">
        <f>IF(B597="","","k"&amp;SUBSTITUTE(SUBSTITUTE(SUBSTITUTE(SUBSTITUTE(SUBSTITUTE(SUBSTITUTE(B597,"~","{t}"),"*","{s}"),"?","{q}"),"&lt;","{lt}"),"&gt;","{gt}"),"=","{eq}"))</f>
        <v/>
      </c>
    </row>
    <row r="598" spans="1:13" x14ac:dyDescent="0.25">
      <c r="A598" s="5"/>
      <c r="B598" s="5"/>
      <c r="C598" s="8"/>
      <c r="D598" s="8"/>
      <c r="E598" s="12"/>
      <c r="F598" s="12"/>
      <c r="G598" s="13" t="str">
        <f>IF(OR(H598="Current",H598="1–30 days",H598="31–60 days",H598="61–90 days",H598="91+ days"),IF(D598&gt;=Setup!$B$4,0,DATEDIF(D598,Setup!$B$4,"D")),"")</f>
        <v/>
      </c>
      <c r="H598" s="14" t="str">
        <f>IF(AND(A598="",B598="",C598="",D598="",E598="",F598=""),"",IF(OR(A598="",B598="",C598="",D598="",E598="",F598=""),"Incomplete",IF(COUNTIF($L$5:$L$1004,L598)&gt;1,"Check invoice #",IF(OR(COUNT(E598)=0,COUNT(F598)=0),"Check amounts",IF(OR(E598&lt;0,F598&lt;0,F598&gt;E598),"Check amounts",IF(OR(COUNT(C598)=0,COUNT(D598)=0),"Check dates",IF(D598&lt;C598,"Check dates",IF(ROUND(F598,2)=0,"Paid / zero balance",IF(Setup!$B$4="","Set aging date",IF(D598&gt;=Setup!$B$4,"Current",IF(DATEDIF(D598,Setup!$B$4,"D")&lt;=30,"1–30 days",IF(DATEDIF(D598,Setup!$B$4,"D")&lt;=60,"31–60 days",IF(DATEDIF(D598,Setup!$B$4,"D")&lt;=90,"61–90 days","91+ days")))))))))))))</f>
        <v/>
      </c>
      <c r="I598" s="5"/>
      <c r="J598" s="15">
        <f>IF(OR(H598="Current",H598="1–30 days",H598="31–60 days",H598="61–90 days",H598="91+ days"),F598,0)</f>
        <v>0</v>
      </c>
      <c r="K598">
        <f>IF(J598&gt;0,IF(COUNTIFS($M$5:$M598,M598,$J$5:$J598,"&gt;0")=1,1,0),0)</f>
        <v>0</v>
      </c>
      <c r="L598" t="str">
        <f>IF(A598="","","k"&amp;SUBSTITUTE(SUBSTITUTE(SUBSTITUTE(SUBSTITUTE(SUBSTITUTE(SUBSTITUTE(A598,"~","{t}"),"*","{s}"),"?","{q}"),"&lt;","{lt}"),"&gt;","{gt}"),"=","{eq}"))</f>
        <v/>
      </c>
      <c r="M598" t="str">
        <f>IF(B598="","","k"&amp;SUBSTITUTE(SUBSTITUTE(SUBSTITUTE(SUBSTITUTE(SUBSTITUTE(SUBSTITUTE(B598,"~","{t}"),"*","{s}"),"?","{q}"),"&lt;","{lt}"),"&gt;","{gt}"),"=","{eq}"))</f>
        <v/>
      </c>
    </row>
    <row r="599" spans="1:13" x14ac:dyDescent="0.25">
      <c r="A599" s="5"/>
      <c r="B599" s="5"/>
      <c r="C599" s="8"/>
      <c r="D599" s="8"/>
      <c r="E599" s="12"/>
      <c r="F599" s="12"/>
      <c r="G599" s="13" t="str">
        <f>IF(OR(H599="Current",H599="1–30 days",H599="31–60 days",H599="61–90 days",H599="91+ days"),IF(D599&gt;=Setup!$B$4,0,DATEDIF(D599,Setup!$B$4,"D")),"")</f>
        <v/>
      </c>
      <c r="H599" s="14" t="str">
        <f>IF(AND(A599="",B599="",C599="",D599="",E599="",F599=""),"",IF(OR(A599="",B599="",C599="",D599="",E599="",F599=""),"Incomplete",IF(COUNTIF($L$5:$L$1004,L599)&gt;1,"Check invoice #",IF(OR(COUNT(E599)=0,COUNT(F599)=0),"Check amounts",IF(OR(E599&lt;0,F599&lt;0,F599&gt;E599),"Check amounts",IF(OR(COUNT(C599)=0,COUNT(D599)=0),"Check dates",IF(D599&lt;C599,"Check dates",IF(ROUND(F599,2)=0,"Paid / zero balance",IF(Setup!$B$4="","Set aging date",IF(D599&gt;=Setup!$B$4,"Current",IF(DATEDIF(D599,Setup!$B$4,"D")&lt;=30,"1–30 days",IF(DATEDIF(D599,Setup!$B$4,"D")&lt;=60,"31–60 days",IF(DATEDIF(D599,Setup!$B$4,"D")&lt;=90,"61–90 days","91+ days")))))))))))))</f>
        <v/>
      </c>
      <c r="I599" s="5"/>
      <c r="J599" s="15">
        <f>IF(OR(H599="Current",H599="1–30 days",H599="31–60 days",H599="61–90 days",H599="91+ days"),F599,0)</f>
        <v>0</v>
      </c>
      <c r="K599">
        <f>IF(J599&gt;0,IF(COUNTIFS($M$5:$M599,M599,$J$5:$J599,"&gt;0")=1,1,0),0)</f>
        <v>0</v>
      </c>
      <c r="L599" t="str">
        <f>IF(A599="","","k"&amp;SUBSTITUTE(SUBSTITUTE(SUBSTITUTE(SUBSTITUTE(SUBSTITUTE(SUBSTITUTE(A599,"~","{t}"),"*","{s}"),"?","{q}"),"&lt;","{lt}"),"&gt;","{gt}"),"=","{eq}"))</f>
        <v/>
      </c>
      <c r="M599" t="str">
        <f>IF(B599="","","k"&amp;SUBSTITUTE(SUBSTITUTE(SUBSTITUTE(SUBSTITUTE(SUBSTITUTE(SUBSTITUTE(B599,"~","{t}"),"*","{s}"),"?","{q}"),"&lt;","{lt}"),"&gt;","{gt}"),"=","{eq}"))</f>
        <v/>
      </c>
    </row>
    <row r="600" spans="1:13" x14ac:dyDescent="0.25">
      <c r="A600" s="5"/>
      <c r="B600" s="5"/>
      <c r="C600" s="8"/>
      <c r="D600" s="8"/>
      <c r="E600" s="12"/>
      <c r="F600" s="12"/>
      <c r="G600" s="13" t="str">
        <f>IF(OR(H600="Current",H600="1–30 days",H600="31–60 days",H600="61–90 days",H600="91+ days"),IF(D600&gt;=Setup!$B$4,0,DATEDIF(D600,Setup!$B$4,"D")),"")</f>
        <v/>
      </c>
      <c r="H600" s="14" t="str">
        <f>IF(AND(A600="",B600="",C600="",D600="",E600="",F600=""),"",IF(OR(A600="",B600="",C600="",D600="",E600="",F600=""),"Incomplete",IF(COUNTIF($L$5:$L$1004,L600)&gt;1,"Check invoice #",IF(OR(COUNT(E600)=0,COUNT(F600)=0),"Check amounts",IF(OR(E600&lt;0,F600&lt;0,F600&gt;E600),"Check amounts",IF(OR(COUNT(C600)=0,COUNT(D600)=0),"Check dates",IF(D600&lt;C600,"Check dates",IF(ROUND(F600,2)=0,"Paid / zero balance",IF(Setup!$B$4="","Set aging date",IF(D600&gt;=Setup!$B$4,"Current",IF(DATEDIF(D600,Setup!$B$4,"D")&lt;=30,"1–30 days",IF(DATEDIF(D600,Setup!$B$4,"D")&lt;=60,"31–60 days",IF(DATEDIF(D600,Setup!$B$4,"D")&lt;=90,"61–90 days","91+ days")))))))))))))</f>
        <v/>
      </c>
      <c r="I600" s="5"/>
      <c r="J600" s="15">
        <f>IF(OR(H600="Current",H600="1–30 days",H600="31–60 days",H600="61–90 days",H600="91+ days"),F600,0)</f>
        <v>0</v>
      </c>
      <c r="K600">
        <f>IF(J600&gt;0,IF(COUNTIFS($M$5:$M600,M600,$J$5:$J600,"&gt;0")=1,1,0),0)</f>
        <v>0</v>
      </c>
      <c r="L600" t="str">
        <f>IF(A600="","","k"&amp;SUBSTITUTE(SUBSTITUTE(SUBSTITUTE(SUBSTITUTE(SUBSTITUTE(SUBSTITUTE(A600,"~","{t}"),"*","{s}"),"?","{q}"),"&lt;","{lt}"),"&gt;","{gt}"),"=","{eq}"))</f>
        <v/>
      </c>
      <c r="M600" t="str">
        <f>IF(B600="","","k"&amp;SUBSTITUTE(SUBSTITUTE(SUBSTITUTE(SUBSTITUTE(SUBSTITUTE(SUBSTITUTE(B600,"~","{t}"),"*","{s}"),"?","{q}"),"&lt;","{lt}"),"&gt;","{gt}"),"=","{eq}"))</f>
        <v/>
      </c>
    </row>
    <row r="601" spans="1:13" x14ac:dyDescent="0.25">
      <c r="A601" s="5"/>
      <c r="B601" s="5"/>
      <c r="C601" s="8"/>
      <c r="D601" s="8"/>
      <c r="E601" s="12"/>
      <c r="F601" s="12"/>
      <c r="G601" s="13" t="str">
        <f>IF(OR(H601="Current",H601="1–30 days",H601="31–60 days",H601="61–90 days",H601="91+ days"),IF(D601&gt;=Setup!$B$4,0,DATEDIF(D601,Setup!$B$4,"D")),"")</f>
        <v/>
      </c>
      <c r="H601" s="14" t="str">
        <f>IF(AND(A601="",B601="",C601="",D601="",E601="",F601=""),"",IF(OR(A601="",B601="",C601="",D601="",E601="",F601=""),"Incomplete",IF(COUNTIF($L$5:$L$1004,L601)&gt;1,"Check invoice #",IF(OR(COUNT(E601)=0,COUNT(F601)=0),"Check amounts",IF(OR(E601&lt;0,F601&lt;0,F601&gt;E601),"Check amounts",IF(OR(COUNT(C601)=0,COUNT(D601)=0),"Check dates",IF(D601&lt;C601,"Check dates",IF(ROUND(F601,2)=0,"Paid / zero balance",IF(Setup!$B$4="","Set aging date",IF(D601&gt;=Setup!$B$4,"Current",IF(DATEDIF(D601,Setup!$B$4,"D")&lt;=30,"1–30 days",IF(DATEDIF(D601,Setup!$B$4,"D")&lt;=60,"31–60 days",IF(DATEDIF(D601,Setup!$B$4,"D")&lt;=90,"61–90 days","91+ days")))))))))))))</f>
        <v/>
      </c>
      <c r="I601" s="5"/>
      <c r="J601" s="15">
        <f>IF(OR(H601="Current",H601="1–30 days",H601="31–60 days",H601="61–90 days",H601="91+ days"),F601,0)</f>
        <v>0</v>
      </c>
      <c r="K601">
        <f>IF(J601&gt;0,IF(COUNTIFS($M$5:$M601,M601,$J$5:$J601,"&gt;0")=1,1,0),0)</f>
        <v>0</v>
      </c>
      <c r="L601" t="str">
        <f>IF(A601="","","k"&amp;SUBSTITUTE(SUBSTITUTE(SUBSTITUTE(SUBSTITUTE(SUBSTITUTE(SUBSTITUTE(A601,"~","{t}"),"*","{s}"),"?","{q}"),"&lt;","{lt}"),"&gt;","{gt}"),"=","{eq}"))</f>
        <v/>
      </c>
      <c r="M601" t="str">
        <f>IF(B601="","","k"&amp;SUBSTITUTE(SUBSTITUTE(SUBSTITUTE(SUBSTITUTE(SUBSTITUTE(SUBSTITUTE(B601,"~","{t}"),"*","{s}"),"?","{q}"),"&lt;","{lt}"),"&gt;","{gt}"),"=","{eq}"))</f>
        <v/>
      </c>
    </row>
    <row r="602" spans="1:13" x14ac:dyDescent="0.25">
      <c r="A602" s="5"/>
      <c r="B602" s="5"/>
      <c r="C602" s="8"/>
      <c r="D602" s="8"/>
      <c r="E602" s="12"/>
      <c r="F602" s="12"/>
      <c r="G602" s="13" t="str">
        <f>IF(OR(H602="Current",H602="1–30 days",H602="31–60 days",H602="61–90 days",H602="91+ days"),IF(D602&gt;=Setup!$B$4,0,DATEDIF(D602,Setup!$B$4,"D")),"")</f>
        <v/>
      </c>
      <c r="H602" s="14" t="str">
        <f>IF(AND(A602="",B602="",C602="",D602="",E602="",F602=""),"",IF(OR(A602="",B602="",C602="",D602="",E602="",F602=""),"Incomplete",IF(COUNTIF($L$5:$L$1004,L602)&gt;1,"Check invoice #",IF(OR(COUNT(E602)=0,COUNT(F602)=0),"Check amounts",IF(OR(E602&lt;0,F602&lt;0,F602&gt;E602),"Check amounts",IF(OR(COUNT(C602)=0,COUNT(D602)=0),"Check dates",IF(D602&lt;C602,"Check dates",IF(ROUND(F602,2)=0,"Paid / zero balance",IF(Setup!$B$4="","Set aging date",IF(D602&gt;=Setup!$B$4,"Current",IF(DATEDIF(D602,Setup!$B$4,"D")&lt;=30,"1–30 days",IF(DATEDIF(D602,Setup!$B$4,"D")&lt;=60,"31–60 days",IF(DATEDIF(D602,Setup!$B$4,"D")&lt;=90,"61–90 days","91+ days")))))))))))))</f>
        <v/>
      </c>
      <c r="I602" s="5"/>
      <c r="J602" s="15">
        <f>IF(OR(H602="Current",H602="1–30 days",H602="31–60 days",H602="61–90 days",H602="91+ days"),F602,0)</f>
        <v>0</v>
      </c>
      <c r="K602">
        <f>IF(J602&gt;0,IF(COUNTIFS($M$5:$M602,M602,$J$5:$J602,"&gt;0")=1,1,0),0)</f>
        <v>0</v>
      </c>
      <c r="L602" t="str">
        <f>IF(A602="","","k"&amp;SUBSTITUTE(SUBSTITUTE(SUBSTITUTE(SUBSTITUTE(SUBSTITUTE(SUBSTITUTE(A602,"~","{t}"),"*","{s}"),"?","{q}"),"&lt;","{lt}"),"&gt;","{gt}"),"=","{eq}"))</f>
        <v/>
      </c>
      <c r="M602" t="str">
        <f>IF(B602="","","k"&amp;SUBSTITUTE(SUBSTITUTE(SUBSTITUTE(SUBSTITUTE(SUBSTITUTE(SUBSTITUTE(B602,"~","{t}"),"*","{s}"),"?","{q}"),"&lt;","{lt}"),"&gt;","{gt}"),"=","{eq}"))</f>
        <v/>
      </c>
    </row>
    <row r="603" spans="1:13" x14ac:dyDescent="0.25">
      <c r="A603" s="5"/>
      <c r="B603" s="5"/>
      <c r="C603" s="8"/>
      <c r="D603" s="8"/>
      <c r="E603" s="12"/>
      <c r="F603" s="12"/>
      <c r="G603" s="13" t="str">
        <f>IF(OR(H603="Current",H603="1–30 days",H603="31–60 days",H603="61–90 days",H603="91+ days"),IF(D603&gt;=Setup!$B$4,0,DATEDIF(D603,Setup!$B$4,"D")),"")</f>
        <v/>
      </c>
      <c r="H603" s="14" t="str">
        <f>IF(AND(A603="",B603="",C603="",D603="",E603="",F603=""),"",IF(OR(A603="",B603="",C603="",D603="",E603="",F603=""),"Incomplete",IF(COUNTIF($L$5:$L$1004,L603)&gt;1,"Check invoice #",IF(OR(COUNT(E603)=0,COUNT(F603)=0),"Check amounts",IF(OR(E603&lt;0,F603&lt;0,F603&gt;E603),"Check amounts",IF(OR(COUNT(C603)=0,COUNT(D603)=0),"Check dates",IF(D603&lt;C603,"Check dates",IF(ROUND(F603,2)=0,"Paid / zero balance",IF(Setup!$B$4="","Set aging date",IF(D603&gt;=Setup!$B$4,"Current",IF(DATEDIF(D603,Setup!$B$4,"D")&lt;=30,"1–30 days",IF(DATEDIF(D603,Setup!$B$4,"D")&lt;=60,"31–60 days",IF(DATEDIF(D603,Setup!$B$4,"D")&lt;=90,"61–90 days","91+ days")))))))))))))</f>
        <v/>
      </c>
      <c r="I603" s="5"/>
      <c r="J603" s="15">
        <f>IF(OR(H603="Current",H603="1–30 days",H603="31–60 days",H603="61–90 days",H603="91+ days"),F603,0)</f>
        <v>0</v>
      </c>
      <c r="K603">
        <f>IF(J603&gt;0,IF(COUNTIFS($M$5:$M603,M603,$J$5:$J603,"&gt;0")=1,1,0),0)</f>
        <v>0</v>
      </c>
      <c r="L603" t="str">
        <f>IF(A603="","","k"&amp;SUBSTITUTE(SUBSTITUTE(SUBSTITUTE(SUBSTITUTE(SUBSTITUTE(SUBSTITUTE(A603,"~","{t}"),"*","{s}"),"?","{q}"),"&lt;","{lt}"),"&gt;","{gt}"),"=","{eq}"))</f>
        <v/>
      </c>
      <c r="M603" t="str">
        <f>IF(B603="","","k"&amp;SUBSTITUTE(SUBSTITUTE(SUBSTITUTE(SUBSTITUTE(SUBSTITUTE(SUBSTITUTE(B603,"~","{t}"),"*","{s}"),"?","{q}"),"&lt;","{lt}"),"&gt;","{gt}"),"=","{eq}"))</f>
        <v/>
      </c>
    </row>
    <row r="604" spans="1:13" x14ac:dyDescent="0.25">
      <c r="A604" s="5"/>
      <c r="B604" s="5"/>
      <c r="C604" s="8"/>
      <c r="D604" s="8"/>
      <c r="E604" s="12"/>
      <c r="F604" s="12"/>
      <c r="G604" s="13" t="str">
        <f>IF(OR(H604="Current",H604="1–30 days",H604="31–60 days",H604="61–90 days",H604="91+ days"),IF(D604&gt;=Setup!$B$4,0,DATEDIF(D604,Setup!$B$4,"D")),"")</f>
        <v/>
      </c>
      <c r="H604" s="14" t="str">
        <f>IF(AND(A604="",B604="",C604="",D604="",E604="",F604=""),"",IF(OR(A604="",B604="",C604="",D604="",E604="",F604=""),"Incomplete",IF(COUNTIF($L$5:$L$1004,L604)&gt;1,"Check invoice #",IF(OR(COUNT(E604)=0,COUNT(F604)=0),"Check amounts",IF(OR(E604&lt;0,F604&lt;0,F604&gt;E604),"Check amounts",IF(OR(COUNT(C604)=0,COUNT(D604)=0),"Check dates",IF(D604&lt;C604,"Check dates",IF(ROUND(F604,2)=0,"Paid / zero balance",IF(Setup!$B$4="","Set aging date",IF(D604&gt;=Setup!$B$4,"Current",IF(DATEDIF(D604,Setup!$B$4,"D")&lt;=30,"1–30 days",IF(DATEDIF(D604,Setup!$B$4,"D")&lt;=60,"31–60 days",IF(DATEDIF(D604,Setup!$B$4,"D")&lt;=90,"61–90 days","91+ days")))))))))))))</f>
        <v/>
      </c>
      <c r="I604" s="5"/>
      <c r="J604" s="15">
        <f>IF(OR(H604="Current",H604="1–30 days",H604="31–60 days",H604="61–90 days",H604="91+ days"),F604,0)</f>
        <v>0</v>
      </c>
      <c r="K604">
        <f>IF(J604&gt;0,IF(COUNTIFS($M$5:$M604,M604,$J$5:$J604,"&gt;0")=1,1,0),0)</f>
        <v>0</v>
      </c>
      <c r="L604" t="str">
        <f>IF(A604="","","k"&amp;SUBSTITUTE(SUBSTITUTE(SUBSTITUTE(SUBSTITUTE(SUBSTITUTE(SUBSTITUTE(A604,"~","{t}"),"*","{s}"),"?","{q}"),"&lt;","{lt}"),"&gt;","{gt}"),"=","{eq}"))</f>
        <v/>
      </c>
      <c r="M604" t="str">
        <f>IF(B604="","","k"&amp;SUBSTITUTE(SUBSTITUTE(SUBSTITUTE(SUBSTITUTE(SUBSTITUTE(SUBSTITUTE(B604,"~","{t}"),"*","{s}"),"?","{q}"),"&lt;","{lt}"),"&gt;","{gt}"),"=","{eq}"))</f>
        <v/>
      </c>
    </row>
    <row r="605" spans="1:13" x14ac:dyDescent="0.25">
      <c r="A605" s="5"/>
      <c r="B605" s="5"/>
      <c r="C605" s="8"/>
      <c r="D605" s="8"/>
      <c r="E605" s="12"/>
      <c r="F605" s="12"/>
      <c r="G605" s="13" t="str">
        <f>IF(OR(H605="Current",H605="1–30 days",H605="31–60 days",H605="61–90 days",H605="91+ days"),IF(D605&gt;=Setup!$B$4,0,DATEDIF(D605,Setup!$B$4,"D")),"")</f>
        <v/>
      </c>
      <c r="H605" s="14" t="str">
        <f>IF(AND(A605="",B605="",C605="",D605="",E605="",F605=""),"",IF(OR(A605="",B605="",C605="",D605="",E605="",F605=""),"Incomplete",IF(COUNTIF($L$5:$L$1004,L605)&gt;1,"Check invoice #",IF(OR(COUNT(E605)=0,COUNT(F605)=0),"Check amounts",IF(OR(E605&lt;0,F605&lt;0,F605&gt;E605),"Check amounts",IF(OR(COUNT(C605)=0,COUNT(D605)=0),"Check dates",IF(D605&lt;C605,"Check dates",IF(ROUND(F605,2)=0,"Paid / zero balance",IF(Setup!$B$4="","Set aging date",IF(D605&gt;=Setup!$B$4,"Current",IF(DATEDIF(D605,Setup!$B$4,"D")&lt;=30,"1–30 days",IF(DATEDIF(D605,Setup!$B$4,"D")&lt;=60,"31–60 days",IF(DATEDIF(D605,Setup!$B$4,"D")&lt;=90,"61–90 days","91+ days")))))))))))))</f>
        <v/>
      </c>
      <c r="I605" s="5"/>
      <c r="J605" s="15">
        <f>IF(OR(H605="Current",H605="1–30 days",H605="31–60 days",H605="61–90 days",H605="91+ days"),F605,0)</f>
        <v>0</v>
      </c>
      <c r="K605">
        <f>IF(J605&gt;0,IF(COUNTIFS($M$5:$M605,M605,$J$5:$J605,"&gt;0")=1,1,0),0)</f>
        <v>0</v>
      </c>
      <c r="L605" t="str">
        <f>IF(A605="","","k"&amp;SUBSTITUTE(SUBSTITUTE(SUBSTITUTE(SUBSTITUTE(SUBSTITUTE(SUBSTITUTE(A605,"~","{t}"),"*","{s}"),"?","{q}"),"&lt;","{lt}"),"&gt;","{gt}"),"=","{eq}"))</f>
        <v/>
      </c>
      <c r="M605" t="str">
        <f>IF(B605="","","k"&amp;SUBSTITUTE(SUBSTITUTE(SUBSTITUTE(SUBSTITUTE(SUBSTITUTE(SUBSTITUTE(B605,"~","{t}"),"*","{s}"),"?","{q}"),"&lt;","{lt}"),"&gt;","{gt}"),"=","{eq}"))</f>
        <v/>
      </c>
    </row>
    <row r="606" spans="1:13" x14ac:dyDescent="0.25">
      <c r="A606" s="5"/>
      <c r="B606" s="5"/>
      <c r="C606" s="8"/>
      <c r="D606" s="8"/>
      <c r="E606" s="12"/>
      <c r="F606" s="12"/>
      <c r="G606" s="13" t="str">
        <f>IF(OR(H606="Current",H606="1–30 days",H606="31–60 days",H606="61–90 days",H606="91+ days"),IF(D606&gt;=Setup!$B$4,0,DATEDIF(D606,Setup!$B$4,"D")),"")</f>
        <v/>
      </c>
      <c r="H606" s="14" t="str">
        <f>IF(AND(A606="",B606="",C606="",D606="",E606="",F606=""),"",IF(OR(A606="",B606="",C606="",D606="",E606="",F606=""),"Incomplete",IF(COUNTIF($L$5:$L$1004,L606)&gt;1,"Check invoice #",IF(OR(COUNT(E606)=0,COUNT(F606)=0),"Check amounts",IF(OR(E606&lt;0,F606&lt;0,F606&gt;E606),"Check amounts",IF(OR(COUNT(C606)=0,COUNT(D606)=0),"Check dates",IF(D606&lt;C606,"Check dates",IF(ROUND(F606,2)=0,"Paid / zero balance",IF(Setup!$B$4="","Set aging date",IF(D606&gt;=Setup!$B$4,"Current",IF(DATEDIF(D606,Setup!$B$4,"D")&lt;=30,"1–30 days",IF(DATEDIF(D606,Setup!$B$4,"D")&lt;=60,"31–60 days",IF(DATEDIF(D606,Setup!$B$4,"D")&lt;=90,"61–90 days","91+ days")))))))))))))</f>
        <v/>
      </c>
      <c r="I606" s="5"/>
      <c r="J606" s="15">
        <f>IF(OR(H606="Current",H606="1–30 days",H606="31–60 days",H606="61–90 days",H606="91+ days"),F606,0)</f>
        <v>0</v>
      </c>
      <c r="K606">
        <f>IF(J606&gt;0,IF(COUNTIFS($M$5:$M606,M606,$J$5:$J606,"&gt;0")=1,1,0),0)</f>
        <v>0</v>
      </c>
      <c r="L606" t="str">
        <f>IF(A606="","","k"&amp;SUBSTITUTE(SUBSTITUTE(SUBSTITUTE(SUBSTITUTE(SUBSTITUTE(SUBSTITUTE(A606,"~","{t}"),"*","{s}"),"?","{q}"),"&lt;","{lt}"),"&gt;","{gt}"),"=","{eq}"))</f>
        <v/>
      </c>
      <c r="M606" t="str">
        <f>IF(B606="","","k"&amp;SUBSTITUTE(SUBSTITUTE(SUBSTITUTE(SUBSTITUTE(SUBSTITUTE(SUBSTITUTE(B606,"~","{t}"),"*","{s}"),"?","{q}"),"&lt;","{lt}"),"&gt;","{gt}"),"=","{eq}"))</f>
        <v/>
      </c>
    </row>
    <row r="607" spans="1:13" x14ac:dyDescent="0.25">
      <c r="A607" s="5"/>
      <c r="B607" s="5"/>
      <c r="C607" s="8"/>
      <c r="D607" s="8"/>
      <c r="E607" s="12"/>
      <c r="F607" s="12"/>
      <c r="G607" s="13" t="str">
        <f>IF(OR(H607="Current",H607="1–30 days",H607="31–60 days",H607="61–90 days",H607="91+ days"),IF(D607&gt;=Setup!$B$4,0,DATEDIF(D607,Setup!$B$4,"D")),"")</f>
        <v/>
      </c>
      <c r="H607" s="14" t="str">
        <f>IF(AND(A607="",B607="",C607="",D607="",E607="",F607=""),"",IF(OR(A607="",B607="",C607="",D607="",E607="",F607=""),"Incomplete",IF(COUNTIF($L$5:$L$1004,L607)&gt;1,"Check invoice #",IF(OR(COUNT(E607)=0,COUNT(F607)=0),"Check amounts",IF(OR(E607&lt;0,F607&lt;0,F607&gt;E607),"Check amounts",IF(OR(COUNT(C607)=0,COUNT(D607)=0),"Check dates",IF(D607&lt;C607,"Check dates",IF(ROUND(F607,2)=0,"Paid / zero balance",IF(Setup!$B$4="","Set aging date",IF(D607&gt;=Setup!$B$4,"Current",IF(DATEDIF(D607,Setup!$B$4,"D")&lt;=30,"1–30 days",IF(DATEDIF(D607,Setup!$B$4,"D")&lt;=60,"31–60 days",IF(DATEDIF(D607,Setup!$B$4,"D")&lt;=90,"61–90 days","91+ days")))))))))))))</f>
        <v/>
      </c>
      <c r="I607" s="5"/>
      <c r="J607" s="15">
        <f>IF(OR(H607="Current",H607="1–30 days",H607="31–60 days",H607="61–90 days",H607="91+ days"),F607,0)</f>
        <v>0</v>
      </c>
      <c r="K607">
        <f>IF(J607&gt;0,IF(COUNTIFS($M$5:$M607,M607,$J$5:$J607,"&gt;0")=1,1,0),0)</f>
        <v>0</v>
      </c>
      <c r="L607" t="str">
        <f>IF(A607="","","k"&amp;SUBSTITUTE(SUBSTITUTE(SUBSTITUTE(SUBSTITUTE(SUBSTITUTE(SUBSTITUTE(A607,"~","{t}"),"*","{s}"),"?","{q}"),"&lt;","{lt}"),"&gt;","{gt}"),"=","{eq}"))</f>
        <v/>
      </c>
      <c r="M607" t="str">
        <f>IF(B607="","","k"&amp;SUBSTITUTE(SUBSTITUTE(SUBSTITUTE(SUBSTITUTE(SUBSTITUTE(SUBSTITUTE(B607,"~","{t}"),"*","{s}"),"?","{q}"),"&lt;","{lt}"),"&gt;","{gt}"),"=","{eq}"))</f>
        <v/>
      </c>
    </row>
    <row r="608" spans="1:13" x14ac:dyDescent="0.25">
      <c r="A608" s="5"/>
      <c r="B608" s="5"/>
      <c r="C608" s="8"/>
      <c r="D608" s="8"/>
      <c r="E608" s="12"/>
      <c r="F608" s="12"/>
      <c r="G608" s="13" t="str">
        <f>IF(OR(H608="Current",H608="1–30 days",H608="31–60 days",H608="61–90 days",H608="91+ days"),IF(D608&gt;=Setup!$B$4,0,DATEDIF(D608,Setup!$B$4,"D")),"")</f>
        <v/>
      </c>
      <c r="H608" s="14" t="str">
        <f>IF(AND(A608="",B608="",C608="",D608="",E608="",F608=""),"",IF(OR(A608="",B608="",C608="",D608="",E608="",F608=""),"Incomplete",IF(COUNTIF($L$5:$L$1004,L608)&gt;1,"Check invoice #",IF(OR(COUNT(E608)=0,COUNT(F608)=0),"Check amounts",IF(OR(E608&lt;0,F608&lt;0,F608&gt;E608),"Check amounts",IF(OR(COUNT(C608)=0,COUNT(D608)=0),"Check dates",IF(D608&lt;C608,"Check dates",IF(ROUND(F608,2)=0,"Paid / zero balance",IF(Setup!$B$4="","Set aging date",IF(D608&gt;=Setup!$B$4,"Current",IF(DATEDIF(D608,Setup!$B$4,"D")&lt;=30,"1–30 days",IF(DATEDIF(D608,Setup!$B$4,"D")&lt;=60,"31–60 days",IF(DATEDIF(D608,Setup!$B$4,"D")&lt;=90,"61–90 days","91+ days")))))))))))))</f>
        <v/>
      </c>
      <c r="I608" s="5"/>
      <c r="J608" s="15">
        <f>IF(OR(H608="Current",H608="1–30 days",H608="31–60 days",H608="61–90 days",H608="91+ days"),F608,0)</f>
        <v>0</v>
      </c>
      <c r="K608">
        <f>IF(J608&gt;0,IF(COUNTIFS($M$5:$M608,M608,$J$5:$J608,"&gt;0")=1,1,0),0)</f>
        <v>0</v>
      </c>
      <c r="L608" t="str">
        <f>IF(A608="","","k"&amp;SUBSTITUTE(SUBSTITUTE(SUBSTITUTE(SUBSTITUTE(SUBSTITUTE(SUBSTITUTE(A608,"~","{t}"),"*","{s}"),"?","{q}"),"&lt;","{lt}"),"&gt;","{gt}"),"=","{eq}"))</f>
        <v/>
      </c>
      <c r="M608" t="str">
        <f>IF(B608="","","k"&amp;SUBSTITUTE(SUBSTITUTE(SUBSTITUTE(SUBSTITUTE(SUBSTITUTE(SUBSTITUTE(B608,"~","{t}"),"*","{s}"),"?","{q}"),"&lt;","{lt}"),"&gt;","{gt}"),"=","{eq}"))</f>
        <v/>
      </c>
    </row>
    <row r="609" spans="1:13" x14ac:dyDescent="0.25">
      <c r="A609" s="5"/>
      <c r="B609" s="5"/>
      <c r="C609" s="8"/>
      <c r="D609" s="8"/>
      <c r="E609" s="12"/>
      <c r="F609" s="12"/>
      <c r="G609" s="13" t="str">
        <f>IF(OR(H609="Current",H609="1–30 days",H609="31–60 days",H609="61–90 days",H609="91+ days"),IF(D609&gt;=Setup!$B$4,0,DATEDIF(D609,Setup!$B$4,"D")),"")</f>
        <v/>
      </c>
      <c r="H609" s="14" t="str">
        <f>IF(AND(A609="",B609="",C609="",D609="",E609="",F609=""),"",IF(OR(A609="",B609="",C609="",D609="",E609="",F609=""),"Incomplete",IF(COUNTIF($L$5:$L$1004,L609)&gt;1,"Check invoice #",IF(OR(COUNT(E609)=0,COUNT(F609)=0),"Check amounts",IF(OR(E609&lt;0,F609&lt;0,F609&gt;E609),"Check amounts",IF(OR(COUNT(C609)=0,COUNT(D609)=0),"Check dates",IF(D609&lt;C609,"Check dates",IF(ROUND(F609,2)=0,"Paid / zero balance",IF(Setup!$B$4="","Set aging date",IF(D609&gt;=Setup!$B$4,"Current",IF(DATEDIF(D609,Setup!$B$4,"D")&lt;=30,"1–30 days",IF(DATEDIF(D609,Setup!$B$4,"D")&lt;=60,"31–60 days",IF(DATEDIF(D609,Setup!$B$4,"D")&lt;=90,"61–90 days","91+ days")))))))))))))</f>
        <v/>
      </c>
      <c r="I609" s="5"/>
      <c r="J609" s="15">
        <f>IF(OR(H609="Current",H609="1–30 days",H609="31–60 days",H609="61–90 days",H609="91+ days"),F609,0)</f>
        <v>0</v>
      </c>
      <c r="K609">
        <f>IF(J609&gt;0,IF(COUNTIFS($M$5:$M609,M609,$J$5:$J609,"&gt;0")=1,1,0),0)</f>
        <v>0</v>
      </c>
      <c r="L609" t="str">
        <f>IF(A609="","","k"&amp;SUBSTITUTE(SUBSTITUTE(SUBSTITUTE(SUBSTITUTE(SUBSTITUTE(SUBSTITUTE(A609,"~","{t}"),"*","{s}"),"?","{q}"),"&lt;","{lt}"),"&gt;","{gt}"),"=","{eq}"))</f>
        <v/>
      </c>
      <c r="M609" t="str">
        <f>IF(B609="","","k"&amp;SUBSTITUTE(SUBSTITUTE(SUBSTITUTE(SUBSTITUTE(SUBSTITUTE(SUBSTITUTE(B609,"~","{t}"),"*","{s}"),"?","{q}"),"&lt;","{lt}"),"&gt;","{gt}"),"=","{eq}"))</f>
        <v/>
      </c>
    </row>
    <row r="610" spans="1:13" x14ac:dyDescent="0.25">
      <c r="A610" s="5"/>
      <c r="B610" s="5"/>
      <c r="C610" s="8"/>
      <c r="D610" s="8"/>
      <c r="E610" s="12"/>
      <c r="F610" s="12"/>
      <c r="G610" s="13" t="str">
        <f>IF(OR(H610="Current",H610="1–30 days",H610="31–60 days",H610="61–90 days",H610="91+ days"),IF(D610&gt;=Setup!$B$4,0,DATEDIF(D610,Setup!$B$4,"D")),"")</f>
        <v/>
      </c>
      <c r="H610" s="14" t="str">
        <f>IF(AND(A610="",B610="",C610="",D610="",E610="",F610=""),"",IF(OR(A610="",B610="",C610="",D610="",E610="",F610=""),"Incomplete",IF(COUNTIF($L$5:$L$1004,L610)&gt;1,"Check invoice #",IF(OR(COUNT(E610)=0,COUNT(F610)=0),"Check amounts",IF(OR(E610&lt;0,F610&lt;0,F610&gt;E610),"Check amounts",IF(OR(COUNT(C610)=0,COUNT(D610)=0),"Check dates",IF(D610&lt;C610,"Check dates",IF(ROUND(F610,2)=0,"Paid / zero balance",IF(Setup!$B$4="","Set aging date",IF(D610&gt;=Setup!$B$4,"Current",IF(DATEDIF(D610,Setup!$B$4,"D")&lt;=30,"1–30 days",IF(DATEDIF(D610,Setup!$B$4,"D")&lt;=60,"31–60 days",IF(DATEDIF(D610,Setup!$B$4,"D")&lt;=90,"61–90 days","91+ days")))))))))))))</f>
        <v/>
      </c>
      <c r="I610" s="5"/>
      <c r="J610" s="15">
        <f>IF(OR(H610="Current",H610="1–30 days",H610="31–60 days",H610="61–90 days",H610="91+ days"),F610,0)</f>
        <v>0</v>
      </c>
      <c r="K610">
        <f>IF(J610&gt;0,IF(COUNTIFS($M$5:$M610,M610,$J$5:$J610,"&gt;0")=1,1,0),0)</f>
        <v>0</v>
      </c>
      <c r="L610" t="str">
        <f>IF(A610="","","k"&amp;SUBSTITUTE(SUBSTITUTE(SUBSTITUTE(SUBSTITUTE(SUBSTITUTE(SUBSTITUTE(A610,"~","{t}"),"*","{s}"),"?","{q}"),"&lt;","{lt}"),"&gt;","{gt}"),"=","{eq}"))</f>
        <v/>
      </c>
      <c r="M610" t="str">
        <f>IF(B610="","","k"&amp;SUBSTITUTE(SUBSTITUTE(SUBSTITUTE(SUBSTITUTE(SUBSTITUTE(SUBSTITUTE(B610,"~","{t}"),"*","{s}"),"?","{q}"),"&lt;","{lt}"),"&gt;","{gt}"),"=","{eq}"))</f>
        <v/>
      </c>
    </row>
    <row r="611" spans="1:13" x14ac:dyDescent="0.25">
      <c r="A611" s="5"/>
      <c r="B611" s="5"/>
      <c r="C611" s="8"/>
      <c r="D611" s="8"/>
      <c r="E611" s="12"/>
      <c r="F611" s="12"/>
      <c r="G611" s="13" t="str">
        <f>IF(OR(H611="Current",H611="1–30 days",H611="31–60 days",H611="61–90 days",H611="91+ days"),IF(D611&gt;=Setup!$B$4,0,DATEDIF(D611,Setup!$B$4,"D")),"")</f>
        <v/>
      </c>
      <c r="H611" s="14" t="str">
        <f>IF(AND(A611="",B611="",C611="",D611="",E611="",F611=""),"",IF(OR(A611="",B611="",C611="",D611="",E611="",F611=""),"Incomplete",IF(COUNTIF($L$5:$L$1004,L611)&gt;1,"Check invoice #",IF(OR(COUNT(E611)=0,COUNT(F611)=0),"Check amounts",IF(OR(E611&lt;0,F611&lt;0,F611&gt;E611),"Check amounts",IF(OR(COUNT(C611)=0,COUNT(D611)=0),"Check dates",IF(D611&lt;C611,"Check dates",IF(ROUND(F611,2)=0,"Paid / zero balance",IF(Setup!$B$4="","Set aging date",IF(D611&gt;=Setup!$B$4,"Current",IF(DATEDIF(D611,Setup!$B$4,"D")&lt;=30,"1–30 days",IF(DATEDIF(D611,Setup!$B$4,"D")&lt;=60,"31–60 days",IF(DATEDIF(D611,Setup!$B$4,"D")&lt;=90,"61–90 days","91+ days")))))))))))))</f>
        <v/>
      </c>
      <c r="I611" s="5"/>
      <c r="J611" s="15">
        <f>IF(OR(H611="Current",H611="1–30 days",H611="31–60 days",H611="61–90 days",H611="91+ days"),F611,0)</f>
        <v>0</v>
      </c>
      <c r="K611">
        <f>IF(J611&gt;0,IF(COUNTIFS($M$5:$M611,M611,$J$5:$J611,"&gt;0")=1,1,0),0)</f>
        <v>0</v>
      </c>
      <c r="L611" t="str">
        <f>IF(A611="","","k"&amp;SUBSTITUTE(SUBSTITUTE(SUBSTITUTE(SUBSTITUTE(SUBSTITUTE(SUBSTITUTE(A611,"~","{t}"),"*","{s}"),"?","{q}"),"&lt;","{lt}"),"&gt;","{gt}"),"=","{eq}"))</f>
        <v/>
      </c>
      <c r="M611" t="str">
        <f>IF(B611="","","k"&amp;SUBSTITUTE(SUBSTITUTE(SUBSTITUTE(SUBSTITUTE(SUBSTITUTE(SUBSTITUTE(B611,"~","{t}"),"*","{s}"),"?","{q}"),"&lt;","{lt}"),"&gt;","{gt}"),"=","{eq}"))</f>
        <v/>
      </c>
    </row>
    <row r="612" spans="1:13" x14ac:dyDescent="0.25">
      <c r="A612" s="5"/>
      <c r="B612" s="5"/>
      <c r="C612" s="8"/>
      <c r="D612" s="8"/>
      <c r="E612" s="12"/>
      <c r="F612" s="12"/>
      <c r="G612" s="13" t="str">
        <f>IF(OR(H612="Current",H612="1–30 days",H612="31–60 days",H612="61–90 days",H612="91+ days"),IF(D612&gt;=Setup!$B$4,0,DATEDIF(D612,Setup!$B$4,"D")),"")</f>
        <v/>
      </c>
      <c r="H612" s="14" t="str">
        <f>IF(AND(A612="",B612="",C612="",D612="",E612="",F612=""),"",IF(OR(A612="",B612="",C612="",D612="",E612="",F612=""),"Incomplete",IF(COUNTIF($L$5:$L$1004,L612)&gt;1,"Check invoice #",IF(OR(COUNT(E612)=0,COUNT(F612)=0),"Check amounts",IF(OR(E612&lt;0,F612&lt;0,F612&gt;E612),"Check amounts",IF(OR(COUNT(C612)=0,COUNT(D612)=0),"Check dates",IF(D612&lt;C612,"Check dates",IF(ROUND(F612,2)=0,"Paid / zero balance",IF(Setup!$B$4="","Set aging date",IF(D612&gt;=Setup!$B$4,"Current",IF(DATEDIF(D612,Setup!$B$4,"D")&lt;=30,"1–30 days",IF(DATEDIF(D612,Setup!$B$4,"D")&lt;=60,"31–60 days",IF(DATEDIF(D612,Setup!$B$4,"D")&lt;=90,"61–90 days","91+ days")))))))))))))</f>
        <v/>
      </c>
      <c r="I612" s="5"/>
      <c r="J612" s="15">
        <f>IF(OR(H612="Current",H612="1–30 days",H612="31–60 days",H612="61–90 days",H612="91+ days"),F612,0)</f>
        <v>0</v>
      </c>
      <c r="K612">
        <f>IF(J612&gt;0,IF(COUNTIFS($M$5:$M612,M612,$J$5:$J612,"&gt;0")=1,1,0),0)</f>
        <v>0</v>
      </c>
      <c r="L612" t="str">
        <f>IF(A612="","","k"&amp;SUBSTITUTE(SUBSTITUTE(SUBSTITUTE(SUBSTITUTE(SUBSTITUTE(SUBSTITUTE(A612,"~","{t}"),"*","{s}"),"?","{q}"),"&lt;","{lt}"),"&gt;","{gt}"),"=","{eq}"))</f>
        <v/>
      </c>
      <c r="M612" t="str">
        <f>IF(B612="","","k"&amp;SUBSTITUTE(SUBSTITUTE(SUBSTITUTE(SUBSTITUTE(SUBSTITUTE(SUBSTITUTE(B612,"~","{t}"),"*","{s}"),"?","{q}"),"&lt;","{lt}"),"&gt;","{gt}"),"=","{eq}"))</f>
        <v/>
      </c>
    </row>
    <row r="613" spans="1:13" x14ac:dyDescent="0.25">
      <c r="A613" s="5"/>
      <c r="B613" s="5"/>
      <c r="C613" s="8"/>
      <c r="D613" s="8"/>
      <c r="E613" s="12"/>
      <c r="F613" s="12"/>
      <c r="G613" s="13" t="str">
        <f>IF(OR(H613="Current",H613="1–30 days",H613="31–60 days",H613="61–90 days",H613="91+ days"),IF(D613&gt;=Setup!$B$4,0,DATEDIF(D613,Setup!$B$4,"D")),"")</f>
        <v/>
      </c>
      <c r="H613" s="14" t="str">
        <f>IF(AND(A613="",B613="",C613="",D613="",E613="",F613=""),"",IF(OR(A613="",B613="",C613="",D613="",E613="",F613=""),"Incomplete",IF(COUNTIF($L$5:$L$1004,L613)&gt;1,"Check invoice #",IF(OR(COUNT(E613)=0,COUNT(F613)=0),"Check amounts",IF(OR(E613&lt;0,F613&lt;0,F613&gt;E613),"Check amounts",IF(OR(COUNT(C613)=0,COUNT(D613)=0),"Check dates",IF(D613&lt;C613,"Check dates",IF(ROUND(F613,2)=0,"Paid / zero balance",IF(Setup!$B$4="","Set aging date",IF(D613&gt;=Setup!$B$4,"Current",IF(DATEDIF(D613,Setup!$B$4,"D")&lt;=30,"1–30 days",IF(DATEDIF(D613,Setup!$B$4,"D")&lt;=60,"31–60 days",IF(DATEDIF(D613,Setup!$B$4,"D")&lt;=90,"61–90 days","91+ days")))))))))))))</f>
        <v/>
      </c>
      <c r="I613" s="5"/>
      <c r="J613" s="15">
        <f>IF(OR(H613="Current",H613="1–30 days",H613="31–60 days",H613="61–90 days",H613="91+ days"),F613,0)</f>
        <v>0</v>
      </c>
      <c r="K613">
        <f>IF(J613&gt;0,IF(COUNTIFS($M$5:$M613,M613,$J$5:$J613,"&gt;0")=1,1,0),0)</f>
        <v>0</v>
      </c>
      <c r="L613" t="str">
        <f>IF(A613="","","k"&amp;SUBSTITUTE(SUBSTITUTE(SUBSTITUTE(SUBSTITUTE(SUBSTITUTE(SUBSTITUTE(A613,"~","{t}"),"*","{s}"),"?","{q}"),"&lt;","{lt}"),"&gt;","{gt}"),"=","{eq}"))</f>
        <v/>
      </c>
      <c r="M613" t="str">
        <f>IF(B613="","","k"&amp;SUBSTITUTE(SUBSTITUTE(SUBSTITUTE(SUBSTITUTE(SUBSTITUTE(SUBSTITUTE(B613,"~","{t}"),"*","{s}"),"?","{q}"),"&lt;","{lt}"),"&gt;","{gt}"),"=","{eq}"))</f>
        <v/>
      </c>
    </row>
    <row r="614" spans="1:13" x14ac:dyDescent="0.25">
      <c r="A614" s="5"/>
      <c r="B614" s="5"/>
      <c r="C614" s="8"/>
      <c r="D614" s="8"/>
      <c r="E614" s="12"/>
      <c r="F614" s="12"/>
      <c r="G614" s="13" t="str">
        <f>IF(OR(H614="Current",H614="1–30 days",H614="31–60 days",H614="61–90 days",H614="91+ days"),IF(D614&gt;=Setup!$B$4,0,DATEDIF(D614,Setup!$B$4,"D")),"")</f>
        <v/>
      </c>
      <c r="H614" s="14" t="str">
        <f>IF(AND(A614="",B614="",C614="",D614="",E614="",F614=""),"",IF(OR(A614="",B614="",C614="",D614="",E614="",F614=""),"Incomplete",IF(COUNTIF($L$5:$L$1004,L614)&gt;1,"Check invoice #",IF(OR(COUNT(E614)=0,COUNT(F614)=0),"Check amounts",IF(OR(E614&lt;0,F614&lt;0,F614&gt;E614),"Check amounts",IF(OR(COUNT(C614)=0,COUNT(D614)=0),"Check dates",IF(D614&lt;C614,"Check dates",IF(ROUND(F614,2)=0,"Paid / zero balance",IF(Setup!$B$4="","Set aging date",IF(D614&gt;=Setup!$B$4,"Current",IF(DATEDIF(D614,Setup!$B$4,"D")&lt;=30,"1–30 days",IF(DATEDIF(D614,Setup!$B$4,"D")&lt;=60,"31–60 days",IF(DATEDIF(D614,Setup!$B$4,"D")&lt;=90,"61–90 days","91+ days")))))))))))))</f>
        <v/>
      </c>
      <c r="I614" s="5"/>
      <c r="J614" s="15">
        <f>IF(OR(H614="Current",H614="1–30 days",H614="31–60 days",H614="61–90 days",H614="91+ days"),F614,0)</f>
        <v>0</v>
      </c>
      <c r="K614">
        <f>IF(J614&gt;0,IF(COUNTIFS($M$5:$M614,M614,$J$5:$J614,"&gt;0")=1,1,0),0)</f>
        <v>0</v>
      </c>
      <c r="L614" t="str">
        <f>IF(A614="","","k"&amp;SUBSTITUTE(SUBSTITUTE(SUBSTITUTE(SUBSTITUTE(SUBSTITUTE(SUBSTITUTE(A614,"~","{t}"),"*","{s}"),"?","{q}"),"&lt;","{lt}"),"&gt;","{gt}"),"=","{eq}"))</f>
        <v/>
      </c>
      <c r="M614" t="str">
        <f>IF(B614="","","k"&amp;SUBSTITUTE(SUBSTITUTE(SUBSTITUTE(SUBSTITUTE(SUBSTITUTE(SUBSTITUTE(B614,"~","{t}"),"*","{s}"),"?","{q}"),"&lt;","{lt}"),"&gt;","{gt}"),"=","{eq}"))</f>
        <v/>
      </c>
    </row>
    <row r="615" spans="1:13" x14ac:dyDescent="0.25">
      <c r="A615" s="5"/>
      <c r="B615" s="5"/>
      <c r="C615" s="8"/>
      <c r="D615" s="8"/>
      <c r="E615" s="12"/>
      <c r="F615" s="12"/>
      <c r="G615" s="13" t="str">
        <f>IF(OR(H615="Current",H615="1–30 days",H615="31–60 days",H615="61–90 days",H615="91+ days"),IF(D615&gt;=Setup!$B$4,0,DATEDIF(D615,Setup!$B$4,"D")),"")</f>
        <v/>
      </c>
      <c r="H615" s="14" t="str">
        <f>IF(AND(A615="",B615="",C615="",D615="",E615="",F615=""),"",IF(OR(A615="",B615="",C615="",D615="",E615="",F615=""),"Incomplete",IF(COUNTIF($L$5:$L$1004,L615)&gt;1,"Check invoice #",IF(OR(COUNT(E615)=0,COUNT(F615)=0),"Check amounts",IF(OR(E615&lt;0,F615&lt;0,F615&gt;E615),"Check amounts",IF(OR(COUNT(C615)=0,COUNT(D615)=0),"Check dates",IF(D615&lt;C615,"Check dates",IF(ROUND(F615,2)=0,"Paid / zero balance",IF(Setup!$B$4="","Set aging date",IF(D615&gt;=Setup!$B$4,"Current",IF(DATEDIF(D615,Setup!$B$4,"D")&lt;=30,"1–30 days",IF(DATEDIF(D615,Setup!$B$4,"D")&lt;=60,"31–60 days",IF(DATEDIF(D615,Setup!$B$4,"D")&lt;=90,"61–90 days","91+ days")))))))))))))</f>
        <v/>
      </c>
      <c r="I615" s="5"/>
      <c r="J615" s="15">
        <f>IF(OR(H615="Current",H615="1–30 days",H615="31–60 days",H615="61–90 days",H615="91+ days"),F615,0)</f>
        <v>0</v>
      </c>
      <c r="K615">
        <f>IF(J615&gt;0,IF(COUNTIFS($M$5:$M615,M615,$J$5:$J615,"&gt;0")=1,1,0),0)</f>
        <v>0</v>
      </c>
      <c r="L615" t="str">
        <f>IF(A615="","","k"&amp;SUBSTITUTE(SUBSTITUTE(SUBSTITUTE(SUBSTITUTE(SUBSTITUTE(SUBSTITUTE(A615,"~","{t}"),"*","{s}"),"?","{q}"),"&lt;","{lt}"),"&gt;","{gt}"),"=","{eq}"))</f>
        <v/>
      </c>
      <c r="M615" t="str">
        <f>IF(B615="","","k"&amp;SUBSTITUTE(SUBSTITUTE(SUBSTITUTE(SUBSTITUTE(SUBSTITUTE(SUBSTITUTE(B615,"~","{t}"),"*","{s}"),"?","{q}"),"&lt;","{lt}"),"&gt;","{gt}"),"=","{eq}"))</f>
        <v/>
      </c>
    </row>
    <row r="616" spans="1:13" x14ac:dyDescent="0.25">
      <c r="A616" s="5"/>
      <c r="B616" s="5"/>
      <c r="C616" s="8"/>
      <c r="D616" s="8"/>
      <c r="E616" s="12"/>
      <c r="F616" s="12"/>
      <c r="G616" s="13" t="str">
        <f>IF(OR(H616="Current",H616="1–30 days",H616="31–60 days",H616="61–90 days",H616="91+ days"),IF(D616&gt;=Setup!$B$4,0,DATEDIF(D616,Setup!$B$4,"D")),"")</f>
        <v/>
      </c>
      <c r="H616" s="14" t="str">
        <f>IF(AND(A616="",B616="",C616="",D616="",E616="",F616=""),"",IF(OR(A616="",B616="",C616="",D616="",E616="",F616=""),"Incomplete",IF(COUNTIF($L$5:$L$1004,L616)&gt;1,"Check invoice #",IF(OR(COUNT(E616)=0,COUNT(F616)=0),"Check amounts",IF(OR(E616&lt;0,F616&lt;0,F616&gt;E616),"Check amounts",IF(OR(COUNT(C616)=0,COUNT(D616)=0),"Check dates",IF(D616&lt;C616,"Check dates",IF(ROUND(F616,2)=0,"Paid / zero balance",IF(Setup!$B$4="","Set aging date",IF(D616&gt;=Setup!$B$4,"Current",IF(DATEDIF(D616,Setup!$B$4,"D")&lt;=30,"1–30 days",IF(DATEDIF(D616,Setup!$B$4,"D")&lt;=60,"31–60 days",IF(DATEDIF(D616,Setup!$B$4,"D")&lt;=90,"61–90 days","91+ days")))))))))))))</f>
        <v/>
      </c>
      <c r="I616" s="5"/>
      <c r="J616" s="15">
        <f>IF(OR(H616="Current",H616="1–30 days",H616="31–60 days",H616="61–90 days",H616="91+ days"),F616,0)</f>
        <v>0</v>
      </c>
      <c r="K616">
        <f>IF(J616&gt;0,IF(COUNTIFS($M$5:$M616,M616,$J$5:$J616,"&gt;0")=1,1,0),0)</f>
        <v>0</v>
      </c>
      <c r="L616" t="str">
        <f>IF(A616="","","k"&amp;SUBSTITUTE(SUBSTITUTE(SUBSTITUTE(SUBSTITUTE(SUBSTITUTE(SUBSTITUTE(A616,"~","{t}"),"*","{s}"),"?","{q}"),"&lt;","{lt}"),"&gt;","{gt}"),"=","{eq}"))</f>
        <v/>
      </c>
      <c r="M616" t="str">
        <f>IF(B616="","","k"&amp;SUBSTITUTE(SUBSTITUTE(SUBSTITUTE(SUBSTITUTE(SUBSTITUTE(SUBSTITUTE(B616,"~","{t}"),"*","{s}"),"?","{q}"),"&lt;","{lt}"),"&gt;","{gt}"),"=","{eq}"))</f>
        <v/>
      </c>
    </row>
    <row r="617" spans="1:13" x14ac:dyDescent="0.25">
      <c r="A617" s="5"/>
      <c r="B617" s="5"/>
      <c r="C617" s="8"/>
      <c r="D617" s="8"/>
      <c r="E617" s="12"/>
      <c r="F617" s="12"/>
      <c r="G617" s="13" t="str">
        <f>IF(OR(H617="Current",H617="1–30 days",H617="31–60 days",H617="61–90 days",H617="91+ days"),IF(D617&gt;=Setup!$B$4,0,DATEDIF(D617,Setup!$B$4,"D")),"")</f>
        <v/>
      </c>
      <c r="H617" s="14" t="str">
        <f>IF(AND(A617="",B617="",C617="",D617="",E617="",F617=""),"",IF(OR(A617="",B617="",C617="",D617="",E617="",F617=""),"Incomplete",IF(COUNTIF($L$5:$L$1004,L617)&gt;1,"Check invoice #",IF(OR(COUNT(E617)=0,COUNT(F617)=0),"Check amounts",IF(OR(E617&lt;0,F617&lt;0,F617&gt;E617),"Check amounts",IF(OR(COUNT(C617)=0,COUNT(D617)=0),"Check dates",IF(D617&lt;C617,"Check dates",IF(ROUND(F617,2)=0,"Paid / zero balance",IF(Setup!$B$4="","Set aging date",IF(D617&gt;=Setup!$B$4,"Current",IF(DATEDIF(D617,Setup!$B$4,"D")&lt;=30,"1–30 days",IF(DATEDIF(D617,Setup!$B$4,"D")&lt;=60,"31–60 days",IF(DATEDIF(D617,Setup!$B$4,"D")&lt;=90,"61–90 days","91+ days")))))))))))))</f>
        <v/>
      </c>
      <c r="I617" s="5"/>
      <c r="J617" s="15">
        <f>IF(OR(H617="Current",H617="1–30 days",H617="31–60 days",H617="61–90 days",H617="91+ days"),F617,0)</f>
        <v>0</v>
      </c>
      <c r="K617">
        <f>IF(J617&gt;0,IF(COUNTIFS($M$5:$M617,M617,$J$5:$J617,"&gt;0")=1,1,0),0)</f>
        <v>0</v>
      </c>
      <c r="L617" t="str">
        <f>IF(A617="","","k"&amp;SUBSTITUTE(SUBSTITUTE(SUBSTITUTE(SUBSTITUTE(SUBSTITUTE(SUBSTITUTE(A617,"~","{t}"),"*","{s}"),"?","{q}"),"&lt;","{lt}"),"&gt;","{gt}"),"=","{eq}"))</f>
        <v/>
      </c>
      <c r="M617" t="str">
        <f>IF(B617="","","k"&amp;SUBSTITUTE(SUBSTITUTE(SUBSTITUTE(SUBSTITUTE(SUBSTITUTE(SUBSTITUTE(B617,"~","{t}"),"*","{s}"),"?","{q}"),"&lt;","{lt}"),"&gt;","{gt}"),"=","{eq}"))</f>
        <v/>
      </c>
    </row>
    <row r="618" spans="1:13" x14ac:dyDescent="0.25">
      <c r="A618" s="5"/>
      <c r="B618" s="5"/>
      <c r="C618" s="8"/>
      <c r="D618" s="8"/>
      <c r="E618" s="12"/>
      <c r="F618" s="12"/>
      <c r="G618" s="13" t="str">
        <f>IF(OR(H618="Current",H618="1–30 days",H618="31–60 days",H618="61–90 days",H618="91+ days"),IF(D618&gt;=Setup!$B$4,0,DATEDIF(D618,Setup!$B$4,"D")),"")</f>
        <v/>
      </c>
      <c r="H618" s="14" t="str">
        <f>IF(AND(A618="",B618="",C618="",D618="",E618="",F618=""),"",IF(OR(A618="",B618="",C618="",D618="",E618="",F618=""),"Incomplete",IF(COUNTIF($L$5:$L$1004,L618)&gt;1,"Check invoice #",IF(OR(COUNT(E618)=0,COUNT(F618)=0),"Check amounts",IF(OR(E618&lt;0,F618&lt;0,F618&gt;E618),"Check amounts",IF(OR(COUNT(C618)=0,COUNT(D618)=0),"Check dates",IF(D618&lt;C618,"Check dates",IF(ROUND(F618,2)=0,"Paid / zero balance",IF(Setup!$B$4="","Set aging date",IF(D618&gt;=Setup!$B$4,"Current",IF(DATEDIF(D618,Setup!$B$4,"D")&lt;=30,"1–30 days",IF(DATEDIF(D618,Setup!$B$4,"D")&lt;=60,"31–60 days",IF(DATEDIF(D618,Setup!$B$4,"D")&lt;=90,"61–90 days","91+ days")))))))))))))</f>
        <v/>
      </c>
      <c r="I618" s="5"/>
      <c r="J618" s="15">
        <f>IF(OR(H618="Current",H618="1–30 days",H618="31–60 days",H618="61–90 days",H618="91+ days"),F618,0)</f>
        <v>0</v>
      </c>
      <c r="K618">
        <f>IF(J618&gt;0,IF(COUNTIFS($M$5:$M618,M618,$J$5:$J618,"&gt;0")=1,1,0),0)</f>
        <v>0</v>
      </c>
      <c r="L618" t="str">
        <f>IF(A618="","","k"&amp;SUBSTITUTE(SUBSTITUTE(SUBSTITUTE(SUBSTITUTE(SUBSTITUTE(SUBSTITUTE(A618,"~","{t}"),"*","{s}"),"?","{q}"),"&lt;","{lt}"),"&gt;","{gt}"),"=","{eq}"))</f>
        <v/>
      </c>
      <c r="M618" t="str">
        <f>IF(B618="","","k"&amp;SUBSTITUTE(SUBSTITUTE(SUBSTITUTE(SUBSTITUTE(SUBSTITUTE(SUBSTITUTE(B618,"~","{t}"),"*","{s}"),"?","{q}"),"&lt;","{lt}"),"&gt;","{gt}"),"=","{eq}"))</f>
        <v/>
      </c>
    </row>
    <row r="619" spans="1:13" x14ac:dyDescent="0.25">
      <c r="A619" s="5"/>
      <c r="B619" s="5"/>
      <c r="C619" s="8"/>
      <c r="D619" s="8"/>
      <c r="E619" s="12"/>
      <c r="F619" s="12"/>
      <c r="G619" s="13" t="str">
        <f>IF(OR(H619="Current",H619="1–30 days",H619="31–60 days",H619="61–90 days",H619="91+ days"),IF(D619&gt;=Setup!$B$4,0,DATEDIF(D619,Setup!$B$4,"D")),"")</f>
        <v/>
      </c>
      <c r="H619" s="14" t="str">
        <f>IF(AND(A619="",B619="",C619="",D619="",E619="",F619=""),"",IF(OR(A619="",B619="",C619="",D619="",E619="",F619=""),"Incomplete",IF(COUNTIF($L$5:$L$1004,L619)&gt;1,"Check invoice #",IF(OR(COUNT(E619)=0,COUNT(F619)=0),"Check amounts",IF(OR(E619&lt;0,F619&lt;0,F619&gt;E619),"Check amounts",IF(OR(COUNT(C619)=0,COUNT(D619)=0),"Check dates",IF(D619&lt;C619,"Check dates",IF(ROUND(F619,2)=0,"Paid / zero balance",IF(Setup!$B$4="","Set aging date",IF(D619&gt;=Setup!$B$4,"Current",IF(DATEDIF(D619,Setup!$B$4,"D")&lt;=30,"1–30 days",IF(DATEDIF(D619,Setup!$B$4,"D")&lt;=60,"31–60 days",IF(DATEDIF(D619,Setup!$B$4,"D")&lt;=90,"61–90 days","91+ days")))))))))))))</f>
        <v/>
      </c>
      <c r="I619" s="5"/>
      <c r="J619" s="15">
        <f>IF(OR(H619="Current",H619="1–30 days",H619="31–60 days",H619="61–90 days",H619="91+ days"),F619,0)</f>
        <v>0</v>
      </c>
      <c r="K619">
        <f>IF(J619&gt;0,IF(COUNTIFS($M$5:$M619,M619,$J$5:$J619,"&gt;0")=1,1,0),0)</f>
        <v>0</v>
      </c>
      <c r="L619" t="str">
        <f>IF(A619="","","k"&amp;SUBSTITUTE(SUBSTITUTE(SUBSTITUTE(SUBSTITUTE(SUBSTITUTE(SUBSTITUTE(A619,"~","{t}"),"*","{s}"),"?","{q}"),"&lt;","{lt}"),"&gt;","{gt}"),"=","{eq}"))</f>
        <v/>
      </c>
      <c r="M619" t="str">
        <f>IF(B619="","","k"&amp;SUBSTITUTE(SUBSTITUTE(SUBSTITUTE(SUBSTITUTE(SUBSTITUTE(SUBSTITUTE(B619,"~","{t}"),"*","{s}"),"?","{q}"),"&lt;","{lt}"),"&gt;","{gt}"),"=","{eq}"))</f>
        <v/>
      </c>
    </row>
    <row r="620" spans="1:13" x14ac:dyDescent="0.25">
      <c r="A620" s="5"/>
      <c r="B620" s="5"/>
      <c r="C620" s="8"/>
      <c r="D620" s="8"/>
      <c r="E620" s="12"/>
      <c r="F620" s="12"/>
      <c r="G620" s="13" t="str">
        <f>IF(OR(H620="Current",H620="1–30 days",H620="31–60 days",H620="61–90 days",H620="91+ days"),IF(D620&gt;=Setup!$B$4,0,DATEDIF(D620,Setup!$B$4,"D")),"")</f>
        <v/>
      </c>
      <c r="H620" s="14" t="str">
        <f>IF(AND(A620="",B620="",C620="",D620="",E620="",F620=""),"",IF(OR(A620="",B620="",C620="",D620="",E620="",F620=""),"Incomplete",IF(COUNTIF($L$5:$L$1004,L620)&gt;1,"Check invoice #",IF(OR(COUNT(E620)=0,COUNT(F620)=0),"Check amounts",IF(OR(E620&lt;0,F620&lt;0,F620&gt;E620),"Check amounts",IF(OR(COUNT(C620)=0,COUNT(D620)=0),"Check dates",IF(D620&lt;C620,"Check dates",IF(ROUND(F620,2)=0,"Paid / zero balance",IF(Setup!$B$4="","Set aging date",IF(D620&gt;=Setup!$B$4,"Current",IF(DATEDIF(D620,Setup!$B$4,"D")&lt;=30,"1–30 days",IF(DATEDIF(D620,Setup!$B$4,"D")&lt;=60,"31–60 days",IF(DATEDIF(D620,Setup!$B$4,"D")&lt;=90,"61–90 days","91+ days")))))))))))))</f>
        <v/>
      </c>
      <c r="I620" s="5"/>
      <c r="J620" s="15">
        <f>IF(OR(H620="Current",H620="1–30 days",H620="31–60 days",H620="61–90 days",H620="91+ days"),F620,0)</f>
        <v>0</v>
      </c>
      <c r="K620">
        <f>IF(J620&gt;0,IF(COUNTIFS($M$5:$M620,M620,$J$5:$J620,"&gt;0")=1,1,0),0)</f>
        <v>0</v>
      </c>
      <c r="L620" t="str">
        <f>IF(A620="","","k"&amp;SUBSTITUTE(SUBSTITUTE(SUBSTITUTE(SUBSTITUTE(SUBSTITUTE(SUBSTITUTE(A620,"~","{t}"),"*","{s}"),"?","{q}"),"&lt;","{lt}"),"&gt;","{gt}"),"=","{eq}"))</f>
        <v/>
      </c>
      <c r="M620" t="str">
        <f>IF(B620="","","k"&amp;SUBSTITUTE(SUBSTITUTE(SUBSTITUTE(SUBSTITUTE(SUBSTITUTE(SUBSTITUTE(B620,"~","{t}"),"*","{s}"),"?","{q}"),"&lt;","{lt}"),"&gt;","{gt}"),"=","{eq}"))</f>
        <v/>
      </c>
    </row>
    <row r="621" spans="1:13" x14ac:dyDescent="0.25">
      <c r="A621" s="5"/>
      <c r="B621" s="5"/>
      <c r="C621" s="8"/>
      <c r="D621" s="8"/>
      <c r="E621" s="12"/>
      <c r="F621" s="12"/>
      <c r="G621" s="13" t="str">
        <f>IF(OR(H621="Current",H621="1–30 days",H621="31–60 days",H621="61–90 days",H621="91+ days"),IF(D621&gt;=Setup!$B$4,0,DATEDIF(D621,Setup!$B$4,"D")),"")</f>
        <v/>
      </c>
      <c r="H621" s="14" t="str">
        <f>IF(AND(A621="",B621="",C621="",D621="",E621="",F621=""),"",IF(OR(A621="",B621="",C621="",D621="",E621="",F621=""),"Incomplete",IF(COUNTIF($L$5:$L$1004,L621)&gt;1,"Check invoice #",IF(OR(COUNT(E621)=0,COUNT(F621)=0),"Check amounts",IF(OR(E621&lt;0,F621&lt;0,F621&gt;E621),"Check amounts",IF(OR(COUNT(C621)=0,COUNT(D621)=0),"Check dates",IF(D621&lt;C621,"Check dates",IF(ROUND(F621,2)=0,"Paid / zero balance",IF(Setup!$B$4="","Set aging date",IF(D621&gt;=Setup!$B$4,"Current",IF(DATEDIF(D621,Setup!$B$4,"D")&lt;=30,"1–30 days",IF(DATEDIF(D621,Setup!$B$4,"D")&lt;=60,"31–60 days",IF(DATEDIF(D621,Setup!$B$4,"D")&lt;=90,"61–90 days","91+ days")))))))))))))</f>
        <v/>
      </c>
      <c r="I621" s="5"/>
      <c r="J621" s="15">
        <f>IF(OR(H621="Current",H621="1–30 days",H621="31–60 days",H621="61–90 days",H621="91+ days"),F621,0)</f>
        <v>0</v>
      </c>
      <c r="K621">
        <f>IF(J621&gt;0,IF(COUNTIFS($M$5:$M621,M621,$J$5:$J621,"&gt;0")=1,1,0),0)</f>
        <v>0</v>
      </c>
      <c r="L621" t="str">
        <f>IF(A621="","","k"&amp;SUBSTITUTE(SUBSTITUTE(SUBSTITUTE(SUBSTITUTE(SUBSTITUTE(SUBSTITUTE(A621,"~","{t}"),"*","{s}"),"?","{q}"),"&lt;","{lt}"),"&gt;","{gt}"),"=","{eq}"))</f>
        <v/>
      </c>
      <c r="M621" t="str">
        <f>IF(B621="","","k"&amp;SUBSTITUTE(SUBSTITUTE(SUBSTITUTE(SUBSTITUTE(SUBSTITUTE(SUBSTITUTE(B621,"~","{t}"),"*","{s}"),"?","{q}"),"&lt;","{lt}"),"&gt;","{gt}"),"=","{eq}"))</f>
        <v/>
      </c>
    </row>
    <row r="622" spans="1:13" x14ac:dyDescent="0.25">
      <c r="A622" s="5"/>
      <c r="B622" s="5"/>
      <c r="C622" s="8"/>
      <c r="D622" s="8"/>
      <c r="E622" s="12"/>
      <c r="F622" s="12"/>
      <c r="G622" s="13" t="str">
        <f>IF(OR(H622="Current",H622="1–30 days",H622="31–60 days",H622="61–90 days",H622="91+ days"),IF(D622&gt;=Setup!$B$4,0,DATEDIF(D622,Setup!$B$4,"D")),"")</f>
        <v/>
      </c>
      <c r="H622" s="14" t="str">
        <f>IF(AND(A622="",B622="",C622="",D622="",E622="",F622=""),"",IF(OR(A622="",B622="",C622="",D622="",E622="",F622=""),"Incomplete",IF(COUNTIF($L$5:$L$1004,L622)&gt;1,"Check invoice #",IF(OR(COUNT(E622)=0,COUNT(F622)=0),"Check amounts",IF(OR(E622&lt;0,F622&lt;0,F622&gt;E622),"Check amounts",IF(OR(COUNT(C622)=0,COUNT(D622)=0),"Check dates",IF(D622&lt;C622,"Check dates",IF(ROUND(F622,2)=0,"Paid / zero balance",IF(Setup!$B$4="","Set aging date",IF(D622&gt;=Setup!$B$4,"Current",IF(DATEDIF(D622,Setup!$B$4,"D")&lt;=30,"1–30 days",IF(DATEDIF(D622,Setup!$B$4,"D")&lt;=60,"31–60 days",IF(DATEDIF(D622,Setup!$B$4,"D")&lt;=90,"61–90 days","91+ days")))))))))))))</f>
        <v/>
      </c>
      <c r="I622" s="5"/>
      <c r="J622" s="15">
        <f>IF(OR(H622="Current",H622="1–30 days",H622="31–60 days",H622="61–90 days",H622="91+ days"),F622,0)</f>
        <v>0</v>
      </c>
      <c r="K622">
        <f>IF(J622&gt;0,IF(COUNTIFS($M$5:$M622,M622,$J$5:$J622,"&gt;0")=1,1,0),0)</f>
        <v>0</v>
      </c>
      <c r="L622" t="str">
        <f>IF(A622="","","k"&amp;SUBSTITUTE(SUBSTITUTE(SUBSTITUTE(SUBSTITUTE(SUBSTITUTE(SUBSTITUTE(A622,"~","{t}"),"*","{s}"),"?","{q}"),"&lt;","{lt}"),"&gt;","{gt}"),"=","{eq}"))</f>
        <v/>
      </c>
      <c r="M622" t="str">
        <f>IF(B622="","","k"&amp;SUBSTITUTE(SUBSTITUTE(SUBSTITUTE(SUBSTITUTE(SUBSTITUTE(SUBSTITUTE(B622,"~","{t}"),"*","{s}"),"?","{q}"),"&lt;","{lt}"),"&gt;","{gt}"),"=","{eq}"))</f>
        <v/>
      </c>
    </row>
    <row r="623" spans="1:13" x14ac:dyDescent="0.25">
      <c r="A623" s="5"/>
      <c r="B623" s="5"/>
      <c r="C623" s="8"/>
      <c r="D623" s="8"/>
      <c r="E623" s="12"/>
      <c r="F623" s="12"/>
      <c r="G623" s="13" t="str">
        <f>IF(OR(H623="Current",H623="1–30 days",H623="31–60 days",H623="61–90 days",H623="91+ days"),IF(D623&gt;=Setup!$B$4,0,DATEDIF(D623,Setup!$B$4,"D")),"")</f>
        <v/>
      </c>
      <c r="H623" s="14" t="str">
        <f>IF(AND(A623="",B623="",C623="",D623="",E623="",F623=""),"",IF(OR(A623="",B623="",C623="",D623="",E623="",F623=""),"Incomplete",IF(COUNTIF($L$5:$L$1004,L623)&gt;1,"Check invoice #",IF(OR(COUNT(E623)=0,COUNT(F623)=0),"Check amounts",IF(OR(E623&lt;0,F623&lt;0,F623&gt;E623),"Check amounts",IF(OR(COUNT(C623)=0,COUNT(D623)=0),"Check dates",IF(D623&lt;C623,"Check dates",IF(ROUND(F623,2)=0,"Paid / zero balance",IF(Setup!$B$4="","Set aging date",IF(D623&gt;=Setup!$B$4,"Current",IF(DATEDIF(D623,Setup!$B$4,"D")&lt;=30,"1–30 days",IF(DATEDIF(D623,Setup!$B$4,"D")&lt;=60,"31–60 days",IF(DATEDIF(D623,Setup!$B$4,"D")&lt;=90,"61–90 days","91+ days")))))))))))))</f>
        <v/>
      </c>
      <c r="I623" s="5"/>
      <c r="J623" s="15">
        <f>IF(OR(H623="Current",H623="1–30 days",H623="31–60 days",H623="61–90 days",H623="91+ days"),F623,0)</f>
        <v>0</v>
      </c>
      <c r="K623">
        <f>IF(J623&gt;0,IF(COUNTIFS($M$5:$M623,M623,$J$5:$J623,"&gt;0")=1,1,0),0)</f>
        <v>0</v>
      </c>
      <c r="L623" t="str">
        <f>IF(A623="","","k"&amp;SUBSTITUTE(SUBSTITUTE(SUBSTITUTE(SUBSTITUTE(SUBSTITUTE(SUBSTITUTE(A623,"~","{t}"),"*","{s}"),"?","{q}"),"&lt;","{lt}"),"&gt;","{gt}"),"=","{eq}"))</f>
        <v/>
      </c>
      <c r="M623" t="str">
        <f>IF(B623="","","k"&amp;SUBSTITUTE(SUBSTITUTE(SUBSTITUTE(SUBSTITUTE(SUBSTITUTE(SUBSTITUTE(B623,"~","{t}"),"*","{s}"),"?","{q}"),"&lt;","{lt}"),"&gt;","{gt}"),"=","{eq}"))</f>
        <v/>
      </c>
    </row>
    <row r="624" spans="1:13" x14ac:dyDescent="0.25">
      <c r="A624" s="5"/>
      <c r="B624" s="5"/>
      <c r="C624" s="8"/>
      <c r="D624" s="8"/>
      <c r="E624" s="12"/>
      <c r="F624" s="12"/>
      <c r="G624" s="13" t="str">
        <f>IF(OR(H624="Current",H624="1–30 days",H624="31–60 days",H624="61–90 days",H624="91+ days"),IF(D624&gt;=Setup!$B$4,0,DATEDIF(D624,Setup!$B$4,"D")),"")</f>
        <v/>
      </c>
      <c r="H624" s="14" t="str">
        <f>IF(AND(A624="",B624="",C624="",D624="",E624="",F624=""),"",IF(OR(A624="",B624="",C624="",D624="",E624="",F624=""),"Incomplete",IF(COUNTIF($L$5:$L$1004,L624)&gt;1,"Check invoice #",IF(OR(COUNT(E624)=0,COUNT(F624)=0),"Check amounts",IF(OR(E624&lt;0,F624&lt;0,F624&gt;E624),"Check amounts",IF(OR(COUNT(C624)=0,COUNT(D624)=0),"Check dates",IF(D624&lt;C624,"Check dates",IF(ROUND(F624,2)=0,"Paid / zero balance",IF(Setup!$B$4="","Set aging date",IF(D624&gt;=Setup!$B$4,"Current",IF(DATEDIF(D624,Setup!$B$4,"D")&lt;=30,"1–30 days",IF(DATEDIF(D624,Setup!$B$4,"D")&lt;=60,"31–60 days",IF(DATEDIF(D624,Setup!$B$4,"D")&lt;=90,"61–90 days","91+ days")))))))))))))</f>
        <v/>
      </c>
      <c r="I624" s="5"/>
      <c r="J624" s="15">
        <f>IF(OR(H624="Current",H624="1–30 days",H624="31–60 days",H624="61–90 days",H624="91+ days"),F624,0)</f>
        <v>0</v>
      </c>
      <c r="K624">
        <f>IF(J624&gt;0,IF(COUNTIFS($M$5:$M624,M624,$J$5:$J624,"&gt;0")=1,1,0),0)</f>
        <v>0</v>
      </c>
      <c r="L624" t="str">
        <f>IF(A624="","","k"&amp;SUBSTITUTE(SUBSTITUTE(SUBSTITUTE(SUBSTITUTE(SUBSTITUTE(SUBSTITUTE(A624,"~","{t}"),"*","{s}"),"?","{q}"),"&lt;","{lt}"),"&gt;","{gt}"),"=","{eq}"))</f>
        <v/>
      </c>
      <c r="M624" t="str">
        <f>IF(B624="","","k"&amp;SUBSTITUTE(SUBSTITUTE(SUBSTITUTE(SUBSTITUTE(SUBSTITUTE(SUBSTITUTE(B624,"~","{t}"),"*","{s}"),"?","{q}"),"&lt;","{lt}"),"&gt;","{gt}"),"=","{eq}"))</f>
        <v/>
      </c>
    </row>
    <row r="625" spans="1:13" x14ac:dyDescent="0.25">
      <c r="A625" s="5"/>
      <c r="B625" s="5"/>
      <c r="C625" s="8"/>
      <c r="D625" s="8"/>
      <c r="E625" s="12"/>
      <c r="F625" s="12"/>
      <c r="G625" s="13" t="str">
        <f>IF(OR(H625="Current",H625="1–30 days",H625="31–60 days",H625="61–90 days",H625="91+ days"),IF(D625&gt;=Setup!$B$4,0,DATEDIF(D625,Setup!$B$4,"D")),"")</f>
        <v/>
      </c>
      <c r="H625" s="14" t="str">
        <f>IF(AND(A625="",B625="",C625="",D625="",E625="",F625=""),"",IF(OR(A625="",B625="",C625="",D625="",E625="",F625=""),"Incomplete",IF(COUNTIF($L$5:$L$1004,L625)&gt;1,"Check invoice #",IF(OR(COUNT(E625)=0,COUNT(F625)=0),"Check amounts",IF(OR(E625&lt;0,F625&lt;0,F625&gt;E625),"Check amounts",IF(OR(COUNT(C625)=0,COUNT(D625)=0),"Check dates",IF(D625&lt;C625,"Check dates",IF(ROUND(F625,2)=0,"Paid / zero balance",IF(Setup!$B$4="","Set aging date",IF(D625&gt;=Setup!$B$4,"Current",IF(DATEDIF(D625,Setup!$B$4,"D")&lt;=30,"1–30 days",IF(DATEDIF(D625,Setup!$B$4,"D")&lt;=60,"31–60 days",IF(DATEDIF(D625,Setup!$B$4,"D")&lt;=90,"61–90 days","91+ days")))))))))))))</f>
        <v/>
      </c>
      <c r="I625" s="5"/>
      <c r="J625" s="15">
        <f>IF(OR(H625="Current",H625="1–30 days",H625="31–60 days",H625="61–90 days",H625="91+ days"),F625,0)</f>
        <v>0</v>
      </c>
      <c r="K625">
        <f>IF(J625&gt;0,IF(COUNTIFS($M$5:$M625,M625,$J$5:$J625,"&gt;0")=1,1,0),0)</f>
        <v>0</v>
      </c>
      <c r="L625" t="str">
        <f>IF(A625="","","k"&amp;SUBSTITUTE(SUBSTITUTE(SUBSTITUTE(SUBSTITUTE(SUBSTITUTE(SUBSTITUTE(A625,"~","{t}"),"*","{s}"),"?","{q}"),"&lt;","{lt}"),"&gt;","{gt}"),"=","{eq}"))</f>
        <v/>
      </c>
      <c r="M625" t="str">
        <f>IF(B625="","","k"&amp;SUBSTITUTE(SUBSTITUTE(SUBSTITUTE(SUBSTITUTE(SUBSTITUTE(SUBSTITUTE(B625,"~","{t}"),"*","{s}"),"?","{q}"),"&lt;","{lt}"),"&gt;","{gt}"),"=","{eq}"))</f>
        <v/>
      </c>
    </row>
    <row r="626" spans="1:13" x14ac:dyDescent="0.25">
      <c r="A626" s="5"/>
      <c r="B626" s="5"/>
      <c r="C626" s="8"/>
      <c r="D626" s="8"/>
      <c r="E626" s="12"/>
      <c r="F626" s="12"/>
      <c r="G626" s="13" t="str">
        <f>IF(OR(H626="Current",H626="1–30 days",H626="31–60 days",H626="61–90 days",H626="91+ days"),IF(D626&gt;=Setup!$B$4,0,DATEDIF(D626,Setup!$B$4,"D")),"")</f>
        <v/>
      </c>
      <c r="H626" s="14" t="str">
        <f>IF(AND(A626="",B626="",C626="",D626="",E626="",F626=""),"",IF(OR(A626="",B626="",C626="",D626="",E626="",F626=""),"Incomplete",IF(COUNTIF($L$5:$L$1004,L626)&gt;1,"Check invoice #",IF(OR(COUNT(E626)=0,COUNT(F626)=0),"Check amounts",IF(OR(E626&lt;0,F626&lt;0,F626&gt;E626),"Check amounts",IF(OR(COUNT(C626)=0,COUNT(D626)=0),"Check dates",IF(D626&lt;C626,"Check dates",IF(ROUND(F626,2)=0,"Paid / zero balance",IF(Setup!$B$4="","Set aging date",IF(D626&gt;=Setup!$B$4,"Current",IF(DATEDIF(D626,Setup!$B$4,"D")&lt;=30,"1–30 days",IF(DATEDIF(D626,Setup!$B$4,"D")&lt;=60,"31–60 days",IF(DATEDIF(D626,Setup!$B$4,"D")&lt;=90,"61–90 days","91+ days")))))))))))))</f>
        <v/>
      </c>
      <c r="I626" s="5"/>
      <c r="J626" s="15">
        <f>IF(OR(H626="Current",H626="1–30 days",H626="31–60 days",H626="61–90 days",H626="91+ days"),F626,0)</f>
        <v>0</v>
      </c>
      <c r="K626">
        <f>IF(J626&gt;0,IF(COUNTIFS($M$5:$M626,M626,$J$5:$J626,"&gt;0")=1,1,0),0)</f>
        <v>0</v>
      </c>
      <c r="L626" t="str">
        <f>IF(A626="","","k"&amp;SUBSTITUTE(SUBSTITUTE(SUBSTITUTE(SUBSTITUTE(SUBSTITUTE(SUBSTITUTE(A626,"~","{t}"),"*","{s}"),"?","{q}"),"&lt;","{lt}"),"&gt;","{gt}"),"=","{eq}"))</f>
        <v/>
      </c>
      <c r="M626" t="str">
        <f>IF(B626="","","k"&amp;SUBSTITUTE(SUBSTITUTE(SUBSTITUTE(SUBSTITUTE(SUBSTITUTE(SUBSTITUTE(B626,"~","{t}"),"*","{s}"),"?","{q}"),"&lt;","{lt}"),"&gt;","{gt}"),"=","{eq}"))</f>
        <v/>
      </c>
    </row>
    <row r="627" spans="1:13" x14ac:dyDescent="0.25">
      <c r="A627" s="5"/>
      <c r="B627" s="5"/>
      <c r="C627" s="8"/>
      <c r="D627" s="8"/>
      <c r="E627" s="12"/>
      <c r="F627" s="12"/>
      <c r="G627" s="13" t="str">
        <f>IF(OR(H627="Current",H627="1–30 days",H627="31–60 days",H627="61–90 days",H627="91+ days"),IF(D627&gt;=Setup!$B$4,0,DATEDIF(D627,Setup!$B$4,"D")),"")</f>
        <v/>
      </c>
      <c r="H627" s="14" t="str">
        <f>IF(AND(A627="",B627="",C627="",D627="",E627="",F627=""),"",IF(OR(A627="",B627="",C627="",D627="",E627="",F627=""),"Incomplete",IF(COUNTIF($L$5:$L$1004,L627)&gt;1,"Check invoice #",IF(OR(COUNT(E627)=0,COUNT(F627)=0),"Check amounts",IF(OR(E627&lt;0,F627&lt;0,F627&gt;E627),"Check amounts",IF(OR(COUNT(C627)=0,COUNT(D627)=0),"Check dates",IF(D627&lt;C627,"Check dates",IF(ROUND(F627,2)=0,"Paid / zero balance",IF(Setup!$B$4="","Set aging date",IF(D627&gt;=Setup!$B$4,"Current",IF(DATEDIF(D627,Setup!$B$4,"D")&lt;=30,"1–30 days",IF(DATEDIF(D627,Setup!$B$4,"D")&lt;=60,"31–60 days",IF(DATEDIF(D627,Setup!$B$4,"D")&lt;=90,"61–90 days","91+ days")))))))))))))</f>
        <v/>
      </c>
      <c r="I627" s="5"/>
      <c r="J627" s="15">
        <f>IF(OR(H627="Current",H627="1–30 days",H627="31–60 days",H627="61–90 days",H627="91+ days"),F627,0)</f>
        <v>0</v>
      </c>
      <c r="K627">
        <f>IF(J627&gt;0,IF(COUNTIFS($M$5:$M627,M627,$J$5:$J627,"&gt;0")=1,1,0),0)</f>
        <v>0</v>
      </c>
      <c r="L627" t="str">
        <f>IF(A627="","","k"&amp;SUBSTITUTE(SUBSTITUTE(SUBSTITUTE(SUBSTITUTE(SUBSTITUTE(SUBSTITUTE(A627,"~","{t}"),"*","{s}"),"?","{q}"),"&lt;","{lt}"),"&gt;","{gt}"),"=","{eq}"))</f>
        <v/>
      </c>
      <c r="M627" t="str">
        <f>IF(B627="","","k"&amp;SUBSTITUTE(SUBSTITUTE(SUBSTITUTE(SUBSTITUTE(SUBSTITUTE(SUBSTITUTE(B627,"~","{t}"),"*","{s}"),"?","{q}"),"&lt;","{lt}"),"&gt;","{gt}"),"=","{eq}"))</f>
        <v/>
      </c>
    </row>
    <row r="628" spans="1:13" x14ac:dyDescent="0.25">
      <c r="A628" s="5"/>
      <c r="B628" s="5"/>
      <c r="C628" s="8"/>
      <c r="D628" s="8"/>
      <c r="E628" s="12"/>
      <c r="F628" s="12"/>
      <c r="G628" s="13" t="str">
        <f>IF(OR(H628="Current",H628="1–30 days",H628="31–60 days",H628="61–90 days",H628="91+ days"),IF(D628&gt;=Setup!$B$4,0,DATEDIF(D628,Setup!$B$4,"D")),"")</f>
        <v/>
      </c>
      <c r="H628" s="14" t="str">
        <f>IF(AND(A628="",B628="",C628="",D628="",E628="",F628=""),"",IF(OR(A628="",B628="",C628="",D628="",E628="",F628=""),"Incomplete",IF(COUNTIF($L$5:$L$1004,L628)&gt;1,"Check invoice #",IF(OR(COUNT(E628)=0,COUNT(F628)=0),"Check amounts",IF(OR(E628&lt;0,F628&lt;0,F628&gt;E628),"Check amounts",IF(OR(COUNT(C628)=0,COUNT(D628)=0),"Check dates",IF(D628&lt;C628,"Check dates",IF(ROUND(F628,2)=0,"Paid / zero balance",IF(Setup!$B$4="","Set aging date",IF(D628&gt;=Setup!$B$4,"Current",IF(DATEDIF(D628,Setup!$B$4,"D")&lt;=30,"1–30 days",IF(DATEDIF(D628,Setup!$B$4,"D")&lt;=60,"31–60 days",IF(DATEDIF(D628,Setup!$B$4,"D")&lt;=90,"61–90 days","91+ days")))))))))))))</f>
        <v/>
      </c>
      <c r="I628" s="5"/>
      <c r="J628" s="15">
        <f>IF(OR(H628="Current",H628="1–30 days",H628="31–60 days",H628="61–90 days",H628="91+ days"),F628,0)</f>
        <v>0</v>
      </c>
      <c r="K628">
        <f>IF(J628&gt;0,IF(COUNTIFS($M$5:$M628,M628,$J$5:$J628,"&gt;0")=1,1,0),0)</f>
        <v>0</v>
      </c>
      <c r="L628" t="str">
        <f>IF(A628="","","k"&amp;SUBSTITUTE(SUBSTITUTE(SUBSTITUTE(SUBSTITUTE(SUBSTITUTE(SUBSTITUTE(A628,"~","{t}"),"*","{s}"),"?","{q}"),"&lt;","{lt}"),"&gt;","{gt}"),"=","{eq}"))</f>
        <v/>
      </c>
      <c r="M628" t="str">
        <f>IF(B628="","","k"&amp;SUBSTITUTE(SUBSTITUTE(SUBSTITUTE(SUBSTITUTE(SUBSTITUTE(SUBSTITUTE(B628,"~","{t}"),"*","{s}"),"?","{q}"),"&lt;","{lt}"),"&gt;","{gt}"),"=","{eq}"))</f>
        <v/>
      </c>
    </row>
    <row r="629" spans="1:13" x14ac:dyDescent="0.25">
      <c r="A629" s="5"/>
      <c r="B629" s="5"/>
      <c r="C629" s="8"/>
      <c r="D629" s="8"/>
      <c r="E629" s="12"/>
      <c r="F629" s="12"/>
      <c r="G629" s="13" t="str">
        <f>IF(OR(H629="Current",H629="1–30 days",H629="31–60 days",H629="61–90 days",H629="91+ days"),IF(D629&gt;=Setup!$B$4,0,DATEDIF(D629,Setup!$B$4,"D")),"")</f>
        <v/>
      </c>
      <c r="H629" s="14" t="str">
        <f>IF(AND(A629="",B629="",C629="",D629="",E629="",F629=""),"",IF(OR(A629="",B629="",C629="",D629="",E629="",F629=""),"Incomplete",IF(COUNTIF($L$5:$L$1004,L629)&gt;1,"Check invoice #",IF(OR(COUNT(E629)=0,COUNT(F629)=0),"Check amounts",IF(OR(E629&lt;0,F629&lt;0,F629&gt;E629),"Check amounts",IF(OR(COUNT(C629)=0,COUNT(D629)=0),"Check dates",IF(D629&lt;C629,"Check dates",IF(ROUND(F629,2)=0,"Paid / zero balance",IF(Setup!$B$4="","Set aging date",IF(D629&gt;=Setup!$B$4,"Current",IF(DATEDIF(D629,Setup!$B$4,"D")&lt;=30,"1–30 days",IF(DATEDIF(D629,Setup!$B$4,"D")&lt;=60,"31–60 days",IF(DATEDIF(D629,Setup!$B$4,"D")&lt;=90,"61–90 days","91+ days")))))))))))))</f>
        <v/>
      </c>
      <c r="I629" s="5"/>
      <c r="J629" s="15">
        <f>IF(OR(H629="Current",H629="1–30 days",H629="31–60 days",H629="61–90 days",H629="91+ days"),F629,0)</f>
        <v>0</v>
      </c>
      <c r="K629">
        <f>IF(J629&gt;0,IF(COUNTIFS($M$5:$M629,M629,$J$5:$J629,"&gt;0")=1,1,0),0)</f>
        <v>0</v>
      </c>
      <c r="L629" t="str">
        <f>IF(A629="","","k"&amp;SUBSTITUTE(SUBSTITUTE(SUBSTITUTE(SUBSTITUTE(SUBSTITUTE(SUBSTITUTE(A629,"~","{t}"),"*","{s}"),"?","{q}"),"&lt;","{lt}"),"&gt;","{gt}"),"=","{eq}"))</f>
        <v/>
      </c>
      <c r="M629" t="str">
        <f>IF(B629="","","k"&amp;SUBSTITUTE(SUBSTITUTE(SUBSTITUTE(SUBSTITUTE(SUBSTITUTE(SUBSTITUTE(B629,"~","{t}"),"*","{s}"),"?","{q}"),"&lt;","{lt}"),"&gt;","{gt}"),"=","{eq}"))</f>
        <v/>
      </c>
    </row>
    <row r="630" spans="1:13" x14ac:dyDescent="0.25">
      <c r="A630" s="5"/>
      <c r="B630" s="5"/>
      <c r="C630" s="8"/>
      <c r="D630" s="8"/>
      <c r="E630" s="12"/>
      <c r="F630" s="12"/>
      <c r="G630" s="13" t="str">
        <f>IF(OR(H630="Current",H630="1–30 days",H630="31–60 days",H630="61–90 days",H630="91+ days"),IF(D630&gt;=Setup!$B$4,0,DATEDIF(D630,Setup!$B$4,"D")),"")</f>
        <v/>
      </c>
      <c r="H630" s="14" t="str">
        <f>IF(AND(A630="",B630="",C630="",D630="",E630="",F630=""),"",IF(OR(A630="",B630="",C630="",D630="",E630="",F630=""),"Incomplete",IF(COUNTIF($L$5:$L$1004,L630)&gt;1,"Check invoice #",IF(OR(COUNT(E630)=0,COUNT(F630)=0),"Check amounts",IF(OR(E630&lt;0,F630&lt;0,F630&gt;E630),"Check amounts",IF(OR(COUNT(C630)=0,COUNT(D630)=0),"Check dates",IF(D630&lt;C630,"Check dates",IF(ROUND(F630,2)=0,"Paid / zero balance",IF(Setup!$B$4="","Set aging date",IF(D630&gt;=Setup!$B$4,"Current",IF(DATEDIF(D630,Setup!$B$4,"D")&lt;=30,"1–30 days",IF(DATEDIF(D630,Setup!$B$4,"D")&lt;=60,"31–60 days",IF(DATEDIF(D630,Setup!$B$4,"D")&lt;=90,"61–90 days","91+ days")))))))))))))</f>
        <v/>
      </c>
      <c r="I630" s="5"/>
      <c r="J630" s="15">
        <f>IF(OR(H630="Current",H630="1–30 days",H630="31–60 days",H630="61–90 days",H630="91+ days"),F630,0)</f>
        <v>0</v>
      </c>
      <c r="K630">
        <f>IF(J630&gt;0,IF(COUNTIFS($M$5:$M630,M630,$J$5:$J630,"&gt;0")=1,1,0),0)</f>
        <v>0</v>
      </c>
      <c r="L630" t="str">
        <f>IF(A630="","","k"&amp;SUBSTITUTE(SUBSTITUTE(SUBSTITUTE(SUBSTITUTE(SUBSTITUTE(SUBSTITUTE(A630,"~","{t}"),"*","{s}"),"?","{q}"),"&lt;","{lt}"),"&gt;","{gt}"),"=","{eq}"))</f>
        <v/>
      </c>
      <c r="M630" t="str">
        <f>IF(B630="","","k"&amp;SUBSTITUTE(SUBSTITUTE(SUBSTITUTE(SUBSTITUTE(SUBSTITUTE(SUBSTITUTE(B630,"~","{t}"),"*","{s}"),"?","{q}"),"&lt;","{lt}"),"&gt;","{gt}"),"=","{eq}"))</f>
        <v/>
      </c>
    </row>
    <row r="631" spans="1:13" x14ac:dyDescent="0.25">
      <c r="A631" s="5"/>
      <c r="B631" s="5"/>
      <c r="C631" s="8"/>
      <c r="D631" s="8"/>
      <c r="E631" s="12"/>
      <c r="F631" s="12"/>
      <c r="G631" s="13" t="str">
        <f>IF(OR(H631="Current",H631="1–30 days",H631="31–60 days",H631="61–90 days",H631="91+ days"),IF(D631&gt;=Setup!$B$4,0,DATEDIF(D631,Setup!$B$4,"D")),"")</f>
        <v/>
      </c>
      <c r="H631" s="14" t="str">
        <f>IF(AND(A631="",B631="",C631="",D631="",E631="",F631=""),"",IF(OR(A631="",B631="",C631="",D631="",E631="",F631=""),"Incomplete",IF(COUNTIF($L$5:$L$1004,L631)&gt;1,"Check invoice #",IF(OR(COUNT(E631)=0,COUNT(F631)=0),"Check amounts",IF(OR(E631&lt;0,F631&lt;0,F631&gt;E631),"Check amounts",IF(OR(COUNT(C631)=0,COUNT(D631)=0),"Check dates",IF(D631&lt;C631,"Check dates",IF(ROUND(F631,2)=0,"Paid / zero balance",IF(Setup!$B$4="","Set aging date",IF(D631&gt;=Setup!$B$4,"Current",IF(DATEDIF(D631,Setup!$B$4,"D")&lt;=30,"1–30 days",IF(DATEDIF(D631,Setup!$B$4,"D")&lt;=60,"31–60 days",IF(DATEDIF(D631,Setup!$B$4,"D")&lt;=90,"61–90 days","91+ days")))))))))))))</f>
        <v/>
      </c>
      <c r="I631" s="5"/>
      <c r="J631" s="15">
        <f>IF(OR(H631="Current",H631="1–30 days",H631="31–60 days",H631="61–90 days",H631="91+ days"),F631,0)</f>
        <v>0</v>
      </c>
      <c r="K631">
        <f>IF(J631&gt;0,IF(COUNTIFS($M$5:$M631,M631,$J$5:$J631,"&gt;0")=1,1,0),0)</f>
        <v>0</v>
      </c>
      <c r="L631" t="str">
        <f>IF(A631="","","k"&amp;SUBSTITUTE(SUBSTITUTE(SUBSTITUTE(SUBSTITUTE(SUBSTITUTE(SUBSTITUTE(A631,"~","{t}"),"*","{s}"),"?","{q}"),"&lt;","{lt}"),"&gt;","{gt}"),"=","{eq}"))</f>
        <v/>
      </c>
      <c r="M631" t="str">
        <f>IF(B631="","","k"&amp;SUBSTITUTE(SUBSTITUTE(SUBSTITUTE(SUBSTITUTE(SUBSTITUTE(SUBSTITUTE(B631,"~","{t}"),"*","{s}"),"?","{q}"),"&lt;","{lt}"),"&gt;","{gt}"),"=","{eq}"))</f>
        <v/>
      </c>
    </row>
    <row r="632" spans="1:13" x14ac:dyDescent="0.25">
      <c r="A632" s="5"/>
      <c r="B632" s="5"/>
      <c r="C632" s="8"/>
      <c r="D632" s="8"/>
      <c r="E632" s="12"/>
      <c r="F632" s="12"/>
      <c r="G632" s="13" t="str">
        <f>IF(OR(H632="Current",H632="1–30 days",H632="31–60 days",H632="61–90 days",H632="91+ days"),IF(D632&gt;=Setup!$B$4,0,DATEDIF(D632,Setup!$B$4,"D")),"")</f>
        <v/>
      </c>
      <c r="H632" s="14" t="str">
        <f>IF(AND(A632="",B632="",C632="",D632="",E632="",F632=""),"",IF(OR(A632="",B632="",C632="",D632="",E632="",F632=""),"Incomplete",IF(COUNTIF($L$5:$L$1004,L632)&gt;1,"Check invoice #",IF(OR(COUNT(E632)=0,COUNT(F632)=0),"Check amounts",IF(OR(E632&lt;0,F632&lt;0,F632&gt;E632),"Check amounts",IF(OR(COUNT(C632)=0,COUNT(D632)=0),"Check dates",IF(D632&lt;C632,"Check dates",IF(ROUND(F632,2)=0,"Paid / zero balance",IF(Setup!$B$4="","Set aging date",IF(D632&gt;=Setup!$B$4,"Current",IF(DATEDIF(D632,Setup!$B$4,"D")&lt;=30,"1–30 days",IF(DATEDIF(D632,Setup!$B$4,"D")&lt;=60,"31–60 days",IF(DATEDIF(D632,Setup!$B$4,"D")&lt;=90,"61–90 days","91+ days")))))))))))))</f>
        <v/>
      </c>
      <c r="I632" s="5"/>
      <c r="J632" s="15">
        <f>IF(OR(H632="Current",H632="1–30 days",H632="31–60 days",H632="61–90 days",H632="91+ days"),F632,0)</f>
        <v>0</v>
      </c>
      <c r="K632">
        <f>IF(J632&gt;0,IF(COUNTIFS($M$5:$M632,M632,$J$5:$J632,"&gt;0")=1,1,0),0)</f>
        <v>0</v>
      </c>
      <c r="L632" t="str">
        <f>IF(A632="","","k"&amp;SUBSTITUTE(SUBSTITUTE(SUBSTITUTE(SUBSTITUTE(SUBSTITUTE(SUBSTITUTE(A632,"~","{t}"),"*","{s}"),"?","{q}"),"&lt;","{lt}"),"&gt;","{gt}"),"=","{eq}"))</f>
        <v/>
      </c>
      <c r="M632" t="str">
        <f>IF(B632="","","k"&amp;SUBSTITUTE(SUBSTITUTE(SUBSTITUTE(SUBSTITUTE(SUBSTITUTE(SUBSTITUTE(B632,"~","{t}"),"*","{s}"),"?","{q}"),"&lt;","{lt}"),"&gt;","{gt}"),"=","{eq}"))</f>
        <v/>
      </c>
    </row>
    <row r="633" spans="1:13" x14ac:dyDescent="0.25">
      <c r="A633" s="5"/>
      <c r="B633" s="5"/>
      <c r="C633" s="8"/>
      <c r="D633" s="8"/>
      <c r="E633" s="12"/>
      <c r="F633" s="12"/>
      <c r="G633" s="13" t="str">
        <f>IF(OR(H633="Current",H633="1–30 days",H633="31–60 days",H633="61–90 days",H633="91+ days"),IF(D633&gt;=Setup!$B$4,0,DATEDIF(D633,Setup!$B$4,"D")),"")</f>
        <v/>
      </c>
      <c r="H633" s="14" t="str">
        <f>IF(AND(A633="",B633="",C633="",D633="",E633="",F633=""),"",IF(OR(A633="",B633="",C633="",D633="",E633="",F633=""),"Incomplete",IF(COUNTIF($L$5:$L$1004,L633)&gt;1,"Check invoice #",IF(OR(COUNT(E633)=0,COUNT(F633)=0),"Check amounts",IF(OR(E633&lt;0,F633&lt;0,F633&gt;E633),"Check amounts",IF(OR(COUNT(C633)=0,COUNT(D633)=0),"Check dates",IF(D633&lt;C633,"Check dates",IF(ROUND(F633,2)=0,"Paid / zero balance",IF(Setup!$B$4="","Set aging date",IF(D633&gt;=Setup!$B$4,"Current",IF(DATEDIF(D633,Setup!$B$4,"D")&lt;=30,"1–30 days",IF(DATEDIF(D633,Setup!$B$4,"D")&lt;=60,"31–60 days",IF(DATEDIF(D633,Setup!$B$4,"D")&lt;=90,"61–90 days","91+ days")))))))))))))</f>
        <v/>
      </c>
      <c r="I633" s="5"/>
      <c r="J633" s="15">
        <f>IF(OR(H633="Current",H633="1–30 days",H633="31–60 days",H633="61–90 days",H633="91+ days"),F633,0)</f>
        <v>0</v>
      </c>
      <c r="K633">
        <f>IF(J633&gt;0,IF(COUNTIFS($M$5:$M633,M633,$J$5:$J633,"&gt;0")=1,1,0),0)</f>
        <v>0</v>
      </c>
      <c r="L633" t="str">
        <f>IF(A633="","","k"&amp;SUBSTITUTE(SUBSTITUTE(SUBSTITUTE(SUBSTITUTE(SUBSTITUTE(SUBSTITUTE(A633,"~","{t}"),"*","{s}"),"?","{q}"),"&lt;","{lt}"),"&gt;","{gt}"),"=","{eq}"))</f>
        <v/>
      </c>
      <c r="M633" t="str">
        <f>IF(B633="","","k"&amp;SUBSTITUTE(SUBSTITUTE(SUBSTITUTE(SUBSTITUTE(SUBSTITUTE(SUBSTITUTE(B633,"~","{t}"),"*","{s}"),"?","{q}"),"&lt;","{lt}"),"&gt;","{gt}"),"=","{eq}"))</f>
        <v/>
      </c>
    </row>
    <row r="634" spans="1:13" x14ac:dyDescent="0.25">
      <c r="A634" s="5"/>
      <c r="B634" s="5"/>
      <c r="C634" s="8"/>
      <c r="D634" s="8"/>
      <c r="E634" s="12"/>
      <c r="F634" s="12"/>
      <c r="G634" s="13" t="str">
        <f>IF(OR(H634="Current",H634="1–30 days",H634="31–60 days",H634="61–90 days",H634="91+ days"),IF(D634&gt;=Setup!$B$4,0,DATEDIF(D634,Setup!$B$4,"D")),"")</f>
        <v/>
      </c>
      <c r="H634" s="14" t="str">
        <f>IF(AND(A634="",B634="",C634="",D634="",E634="",F634=""),"",IF(OR(A634="",B634="",C634="",D634="",E634="",F634=""),"Incomplete",IF(COUNTIF($L$5:$L$1004,L634)&gt;1,"Check invoice #",IF(OR(COUNT(E634)=0,COUNT(F634)=0),"Check amounts",IF(OR(E634&lt;0,F634&lt;0,F634&gt;E634),"Check amounts",IF(OR(COUNT(C634)=0,COUNT(D634)=0),"Check dates",IF(D634&lt;C634,"Check dates",IF(ROUND(F634,2)=0,"Paid / zero balance",IF(Setup!$B$4="","Set aging date",IF(D634&gt;=Setup!$B$4,"Current",IF(DATEDIF(D634,Setup!$B$4,"D")&lt;=30,"1–30 days",IF(DATEDIF(D634,Setup!$B$4,"D")&lt;=60,"31–60 days",IF(DATEDIF(D634,Setup!$B$4,"D")&lt;=90,"61–90 days","91+ days")))))))))))))</f>
        <v/>
      </c>
      <c r="I634" s="5"/>
      <c r="J634" s="15">
        <f>IF(OR(H634="Current",H634="1–30 days",H634="31–60 days",H634="61–90 days",H634="91+ days"),F634,0)</f>
        <v>0</v>
      </c>
      <c r="K634">
        <f>IF(J634&gt;0,IF(COUNTIFS($M$5:$M634,M634,$J$5:$J634,"&gt;0")=1,1,0),0)</f>
        <v>0</v>
      </c>
      <c r="L634" t="str">
        <f>IF(A634="","","k"&amp;SUBSTITUTE(SUBSTITUTE(SUBSTITUTE(SUBSTITUTE(SUBSTITUTE(SUBSTITUTE(A634,"~","{t}"),"*","{s}"),"?","{q}"),"&lt;","{lt}"),"&gt;","{gt}"),"=","{eq}"))</f>
        <v/>
      </c>
      <c r="M634" t="str">
        <f>IF(B634="","","k"&amp;SUBSTITUTE(SUBSTITUTE(SUBSTITUTE(SUBSTITUTE(SUBSTITUTE(SUBSTITUTE(B634,"~","{t}"),"*","{s}"),"?","{q}"),"&lt;","{lt}"),"&gt;","{gt}"),"=","{eq}"))</f>
        <v/>
      </c>
    </row>
    <row r="635" spans="1:13" x14ac:dyDescent="0.25">
      <c r="A635" s="5"/>
      <c r="B635" s="5"/>
      <c r="C635" s="8"/>
      <c r="D635" s="8"/>
      <c r="E635" s="12"/>
      <c r="F635" s="12"/>
      <c r="G635" s="13" t="str">
        <f>IF(OR(H635="Current",H635="1–30 days",H635="31–60 days",H635="61–90 days",H635="91+ days"),IF(D635&gt;=Setup!$B$4,0,DATEDIF(D635,Setup!$B$4,"D")),"")</f>
        <v/>
      </c>
      <c r="H635" s="14" t="str">
        <f>IF(AND(A635="",B635="",C635="",D635="",E635="",F635=""),"",IF(OR(A635="",B635="",C635="",D635="",E635="",F635=""),"Incomplete",IF(COUNTIF($L$5:$L$1004,L635)&gt;1,"Check invoice #",IF(OR(COUNT(E635)=0,COUNT(F635)=0),"Check amounts",IF(OR(E635&lt;0,F635&lt;0,F635&gt;E635),"Check amounts",IF(OR(COUNT(C635)=0,COUNT(D635)=0),"Check dates",IF(D635&lt;C635,"Check dates",IF(ROUND(F635,2)=0,"Paid / zero balance",IF(Setup!$B$4="","Set aging date",IF(D635&gt;=Setup!$B$4,"Current",IF(DATEDIF(D635,Setup!$B$4,"D")&lt;=30,"1–30 days",IF(DATEDIF(D635,Setup!$B$4,"D")&lt;=60,"31–60 days",IF(DATEDIF(D635,Setup!$B$4,"D")&lt;=90,"61–90 days","91+ days")))))))))))))</f>
        <v/>
      </c>
      <c r="I635" s="5"/>
      <c r="J635" s="15">
        <f>IF(OR(H635="Current",H635="1–30 days",H635="31–60 days",H635="61–90 days",H635="91+ days"),F635,0)</f>
        <v>0</v>
      </c>
      <c r="K635">
        <f>IF(J635&gt;0,IF(COUNTIFS($M$5:$M635,M635,$J$5:$J635,"&gt;0")=1,1,0),0)</f>
        <v>0</v>
      </c>
      <c r="L635" t="str">
        <f>IF(A635="","","k"&amp;SUBSTITUTE(SUBSTITUTE(SUBSTITUTE(SUBSTITUTE(SUBSTITUTE(SUBSTITUTE(A635,"~","{t}"),"*","{s}"),"?","{q}"),"&lt;","{lt}"),"&gt;","{gt}"),"=","{eq}"))</f>
        <v/>
      </c>
      <c r="M635" t="str">
        <f>IF(B635="","","k"&amp;SUBSTITUTE(SUBSTITUTE(SUBSTITUTE(SUBSTITUTE(SUBSTITUTE(SUBSTITUTE(B635,"~","{t}"),"*","{s}"),"?","{q}"),"&lt;","{lt}"),"&gt;","{gt}"),"=","{eq}"))</f>
        <v/>
      </c>
    </row>
    <row r="636" spans="1:13" x14ac:dyDescent="0.25">
      <c r="A636" s="5"/>
      <c r="B636" s="5"/>
      <c r="C636" s="8"/>
      <c r="D636" s="8"/>
      <c r="E636" s="12"/>
      <c r="F636" s="12"/>
      <c r="G636" s="13" t="str">
        <f>IF(OR(H636="Current",H636="1–30 days",H636="31–60 days",H636="61–90 days",H636="91+ days"),IF(D636&gt;=Setup!$B$4,0,DATEDIF(D636,Setup!$B$4,"D")),"")</f>
        <v/>
      </c>
      <c r="H636" s="14" t="str">
        <f>IF(AND(A636="",B636="",C636="",D636="",E636="",F636=""),"",IF(OR(A636="",B636="",C636="",D636="",E636="",F636=""),"Incomplete",IF(COUNTIF($L$5:$L$1004,L636)&gt;1,"Check invoice #",IF(OR(COUNT(E636)=0,COUNT(F636)=0),"Check amounts",IF(OR(E636&lt;0,F636&lt;0,F636&gt;E636),"Check amounts",IF(OR(COUNT(C636)=0,COUNT(D636)=0),"Check dates",IF(D636&lt;C636,"Check dates",IF(ROUND(F636,2)=0,"Paid / zero balance",IF(Setup!$B$4="","Set aging date",IF(D636&gt;=Setup!$B$4,"Current",IF(DATEDIF(D636,Setup!$B$4,"D")&lt;=30,"1–30 days",IF(DATEDIF(D636,Setup!$B$4,"D")&lt;=60,"31–60 days",IF(DATEDIF(D636,Setup!$B$4,"D")&lt;=90,"61–90 days","91+ days")))))))))))))</f>
        <v/>
      </c>
      <c r="I636" s="5"/>
      <c r="J636" s="15">
        <f>IF(OR(H636="Current",H636="1–30 days",H636="31–60 days",H636="61–90 days",H636="91+ days"),F636,0)</f>
        <v>0</v>
      </c>
      <c r="K636">
        <f>IF(J636&gt;0,IF(COUNTIFS($M$5:$M636,M636,$J$5:$J636,"&gt;0")=1,1,0),0)</f>
        <v>0</v>
      </c>
      <c r="L636" t="str">
        <f>IF(A636="","","k"&amp;SUBSTITUTE(SUBSTITUTE(SUBSTITUTE(SUBSTITUTE(SUBSTITUTE(SUBSTITUTE(A636,"~","{t}"),"*","{s}"),"?","{q}"),"&lt;","{lt}"),"&gt;","{gt}"),"=","{eq}"))</f>
        <v/>
      </c>
      <c r="M636" t="str">
        <f>IF(B636="","","k"&amp;SUBSTITUTE(SUBSTITUTE(SUBSTITUTE(SUBSTITUTE(SUBSTITUTE(SUBSTITUTE(B636,"~","{t}"),"*","{s}"),"?","{q}"),"&lt;","{lt}"),"&gt;","{gt}"),"=","{eq}"))</f>
        <v/>
      </c>
    </row>
    <row r="637" spans="1:13" x14ac:dyDescent="0.25">
      <c r="A637" s="5"/>
      <c r="B637" s="5"/>
      <c r="C637" s="8"/>
      <c r="D637" s="8"/>
      <c r="E637" s="12"/>
      <c r="F637" s="12"/>
      <c r="G637" s="13" t="str">
        <f>IF(OR(H637="Current",H637="1–30 days",H637="31–60 days",H637="61–90 days",H637="91+ days"),IF(D637&gt;=Setup!$B$4,0,DATEDIF(D637,Setup!$B$4,"D")),"")</f>
        <v/>
      </c>
      <c r="H637" s="14" t="str">
        <f>IF(AND(A637="",B637="",C637="",D637="",E637="",F637=""),"",IF(OR(A637="",B637="",C637="",D637="",E637="",F637=""),"Incomplete",IF(COUNTIF($L$5:$L$1004,L637)&gt;1,"Check invoice #",IF(OR(COUNT(E637)=0,COUNT(F637)=0),"Check amounts",IF(OR(E637&lt;0,F637&lt;0,F637&gt;E637),"Check amounts",IF(OR(COUNT(C637)=0,COUNT(D637)=0),"Check dates",IF(D637&lt;C637,"Check dates",IF(ROUND(F637,2)=0,"Paid / zero balance",IF(Setup!$B$4="","Set aging date",IF(D637&gt;=Setup!$B$4,"Current",IF(DATEDIF(D637,Setup!$B$4,"D")&lt;=30,"1–30 days",IF(DATEDIF(D637,Setup!$B$4,"D")&lt;=60,"31–60 days",IF(DATEDIF(D637,Setup!$B$4,"D")&lt;=90,"61–90 days","91+ days")))))))))))))</f>
        <v/>
      </c>
      <c r="I637" s="5"/>
      <c r="J637" s="15">
        <f>IF(OR(H637="Current",H637="1–30 days",H637="31–60 days",H637="61–90 days",H637="91+ days"),F637,0)</f>
        <v>0</v>
      </c>
      <c r="K637">
        <f>IF(J637&gt;0,IF(COUNTIFS($M$5:$M637,M637,$J$5:$J637,"&gt;0")=1,1,0),0)</f>
        <v>0</v>
      </c>
      <c r="L637" t="str">
        <f>IF(A637="","","k"&amp;SUBSTITUTE(SUBSTITUTE(SUBSTITUTE(SUBSTITUTE(SUBSTITUTE(SUBSTITUTE(A637,"~","{t}"),"*","{s}"),"?","{q}"),"&lt;","{lt}"),"&gt;","{gt}"),"=","{eq}"))</f>
        <v/>
      </c>
      <c r="M637" t="str">
        <f>IF(B637="","","k"&amp;SUBSTITUTE(SUBSTITUTE(SUBSTITUTE(SUBSTITUTE(SUBSTITUTE(SUBSTITUTE(B637,"~","{t}"),"*","{s}"),"?","{q}"),"&lt;","{lt}"),"&gt;","{gt}"),"=","{eq}"))</f>
        <v/>
      </c>
    </row>
    <row r="638" spans="1:13" x14ac:dyDescent="0.25">
      <c r="A638" s="5"/>
      <c r="B638" s="5"/>
      <c r="C638" s="8"/>
      <c r="D638" s="8"/>
      <c r="E638" s="12"/>
      <c r="F638" s="12"/>
      <c r="G638" s="13" t="str">
        <f>IF(OR(H638="Current",H638="1–30 days",H638="31–60 days",H638="61–90 days",H638="91+ days"),IF(D638&gt;=Setup!$B$4,0,DATEDIF(D638,Setup!$B$4,"D")),"")</f>
        <v/>
      </c>
      <c r="H638" s="14" t="str">
        <f>IF(AND(A638="",B638="",C638="",D638="",E638="",F638=""),"",IF(OR(A638="",B638="",C638="",D638="",E638="",F638=""),"Incomplete",IF(COUNTIF($L$5:$L$1004,L638)&gt;1,"Check invoice #",IF(OR(COUNT(E638)=0,COUNT(F638)=0),"Check amounts",IF(OR(E638&lt;0,F638&lt;0,F638&gt;E638),"Check amounts",IF(OR(COUNT(C638)=0,COUNT(D638)=0),"Check dates",IF(D638&lt;C638,"Check dates",IF(ROUND(F638,2)=0,"Paid / zero balance",IF(Setup!$B$4="","Set aging date",IF(D638&gt;=Setup!$B$4,"Current",IF(DATEDIF(D638,Setup!$B$4,"D")&lt;=30,"1–30 days",IF(DATEDIF(D638,Setup!$B$4,"D")&lt;=60,"31–60 days",IF(DATEDIF(D638,Setup!$B$4,"D")&lt;=90,"61–90 days","91+ days")))))))))))))</f>
        <v/>
      </c>
      <c r="I638" s="5"/>
      <c r="J638" s="15">
        <f>IF(OR(H638="Current",H638="1–30 days",H638="31–60 days",H638="61–90 days",H638="91+ days"),F638,0)</f>
        <v>0</v>
      </c>
      <c r="K638">
        <f>IF(J638&gt;0,IF(COUNTIFS($M$5:$M638,M638,$J$5:$J638,"&gt;0")=1,1,0),0)</f>
        <v>0</v>
      </c>
      <c r="L638" t="str">
        <f>IF(A638="","","k"&amp;SUBSTITUTE(SUBSTITUTE(SUBSTITUTE(SUBSTITUTE(SUBSTITUTE(SUBSTITUTE(A638,"~","{t}"),"*","{s}"),"?","{q}"),"&lt;","{lt}"),"&gt;","{gt}"),"=","{eq}"))</f>
        <v/>
      </c>
      <c r="M638" t="str">
        <f>IF(B638="","","k"&amp;SUBSTITUTE(SUBSTITUTE(SUBSTITUTE(SUBSTITUTE(SUBSTITUTE(SUBSTITUTE(B638,"~","{t}"),"*","{s}"),"?","{q}"),"&lt;","{lt}"),"&gt;","{gt}"),"=","{eq}"))</f>
        <v/>
      </c>
    </row>
    <row r="639" spans="1:13" x14ac:dyDescent="0.25">
      <c r="A639" s="5"/>
      <c r="B639" s="5"/>
      <c r="C639" s="8"/>
      <c r="D639" s="8"/>
      <c r="E639" s="12"/>
      <c r="F639" s="12"/>
      <c r="G639" s="13" t="str">
        <f>IF(OR(H639="Current",H639="1–30 days",H639="31–60 days",H639="61–90 days",H639="91+ days"),IF(D639&gt;=Setup!$B$4,0,DATEDIF(D639,Setup!$B$4,"D")),"")</f>
        <v/>
      </c>
      <c r="H639" s="14" t="str">
        <f>IF(AND(A639="",B639="",C639="",D639="",E639="",F639=""),"",IF(OR(A639="",B639="",C639="",D639="",E639="",F639=""),"Incomplete",IF(COUNTIF($L$5:$L$1004,L639)&gt;1,"Check invoice #",IF(OR(COUNT(E639)=0,COUNT(F639)=0),"Check amounts",IF(OR(E639&lt;0,F639&lt;0,F639&gt;E639),"Check amounts",IF(OR(COUNT(C639)=0,COUNT(D639)=0),"Check dates",IF(D639&lt;C639,"Check dates",IF(ROUND(F639,2)=0,"Paid / zero balance",IF(Setup!$B$4="","Set aging date",IF(D639&gt;=Setup!$B$4,"Current",IF(DATEDIF(D639,Setup!$B$4,"D")&lt;=30,"1–30 days",IF(DATEDIF(D639,Setup!$B$4,"D")&lt;=60,"31–60 days",IF(DATEDIF(D639,Setup!$B$4,"D")&lt;=90,"61–90 days","91+ days")))))))))))))</f>
        <v/>
      </c>
      <c r="I639" s="5"/>
      <c r="J639" s="15">
        <f>IF(OR(H639="Current",H639="1–30 days",H639="31–60 days",H639="61–90 days",H639="91+ days"),F639,0)</f>
        <v>0</v>
      </c>
      <c r="K639">
        <f>IF(J639&gt;0,IF(COUNTIFS($M$5:$M639,M639,$J$5:$J639,"&gt;0")=1,1,0),0)</f>
        <v>0</v>
      </c>
      <c r="L639" t="str">
        <f>IF(A639="","","k"&amp;SUBSTITUTE(SUBSTITUTE(SUBSTITUTE(SUBSTITUTE(SUBSTITUTE(SUBSTITUTE(A639,"~","{t}"),"*","{s}"),"?","{q}"),"&lt;","{lt}"),"&gt;","{gt}"),"=","{eq}"))</f>
        <v/>
      </c>
      <c r="M639" t="str">
        <f>IF(B639="","","k"&amp;SUBSTITUTE(SUBSTITUTE(SUBSTITUTE(SUBSTITUTE(SUBSTITUTE(SUBSTITUTE(B639,"~","{t}"),"*","{s}"),"?","{q}"),"&lt;","{lt}"),"&gt;","{gt}"),"=","{eq}"))</f>
        <v/>
      </c>
    </row>
    <row r="640" spans="1:13" x14ac:dyDescent="0.25">
      <c r="A640" s="5"/>
      <c r="B640" s="5"/>
      <c r="C640" s="8"/>
      <c r="D640" s="8"/>
      <c r="E640" s="12"/>
      <c r="F640" s="12"/>
      <c r="G640" s="13" t="str">
        <f>IF(OR(H640="Current",H640="1–30 days",H640="31–60 days",H640="61–90 days",H640="91+ days"),IF(D640&gt;=Setup!$B$4,0,DATEDIF(D640,Setup!$B$4,"D")),"")</f>
        <v/>
      </c>
      <c r="H640" s="14" t="str">
        <f>IF(AND(A640="",B640="",C640="",D640="",E640="",F640=""),"",IF(OR(A640="",B640="",C640="",D640="",E640="",F640=""),"Incomplete",IF(COUNTIF($L$5:$L$1004,L640)&gt;1,"Check invoice #",IF(OR(COUNT(E640)=0,COUNT(F640)=0),"Check amounts",IF(OR(E640&lt;0,F640&lt;0,F640&gt;E640),"Check amounts",IF(OR(COUNT(C640)=0,COUNT(D640)=0),"Check dates",IF(D640&lt;C640,"Check dates",IF(ROUND(F640,2)=0,"Paid / zero balance",IF(Setup!$B$4="","Set aging date",IF(D640&gt;=Setup!$B$4,"Current",IF(DATEDIF(D640,Setup!$B$4,"D")&lt;=30,"1–30 days",IF(DATEDIF(D640,Setup!$B$4,"D")&lt;=60,"31–60 days",IF(DATEDIF(D640,Setup!$B$4,"D")&lt;=90,"61–90 days","91+ days")))))))))))))</f>
        <v/>
      </c>
      <c r="I640" s="5"/>
      <c r="J640" s="15">
        <f>IF(OR(H640="Current",H640="1–30 days",H640="31–60 days",H640="61–90 days",H640="91+ days"),F640,0)</f>
        <v>0</v>
      </c>
      <c r="K640">
        <f>IF(J640&gt;0,IF(COUNTIFS($M$5:$M640,M640,$J$5:$J640,"&gt;0")=1,1,0),0)</f>
        <v>0</v>
      </c>
      <c r="L640" t="str">
        <f>IF(A640="","","k"&amp;SUBSTITUTE(SUBSTITUTE(SUBSTITUTE(SUBSTITUTE(SUBSTITUTE(SUBSTITUTE(A640,"~","{t}"),"*","{s}"),"?","{q}"),"&lt;","{lt}"),"&gt;","{gt}"),"=","{eq}"))</f>
        <v/>
      </c>
      <c r="M640" t="str">
        <f>IF(B640="","","k"&amp;SUBSTITUTE(SUBSTITUTE(SUBSTITUTE(SUBSTITUTE(SUBSTITUTE(SUBSTITUTE(B640,"~","{t}"),"*","{s}"),"?","{q}"),"&lt;","{lt}"),"&gt;","{gt}"),"=","{eq}"))</f>
        <v/>
      </c>
    </row>
    <row r="641" spans="1:13" x14ac:dyDescent="0.25">
      <c r="A641" s="5"/>
      <c r="B641" s="5"/>
      <c r="C641" s="8"/>
      <c r="D641" s="8"/>
      <c r="E641" s="12"/>
      <c r="F641" s="12"/>
      <c r="G641" s="13" t="str">
        <f>IF(OR(H641="Current",H641="1–30 days",H641="31–60 days",H641="61–90 days",H641="91+ days"),IF(D641&gt;=Setup!$B$4,0,DATEDIF(D641,Setup!$B$4,"D")),"")</f>
        <v/>
      </c>
      <c r="H641" s="14" t="str">
        <f>IF(AND(A641="",B641="",C641="",D641="",E641="",F641=""),"",IF(OR(A641="",B641="",C641="",D641="",E641="",F641=""),"Incomplete",IF(COUNTIF($L$5:$L$1004,L641)&gt;1,"Check invoice #",IF(OR(COUNT(E641)=0,COUNT(F641)=0),"Check amounts",IF(OR(E641&lt;0,F641&lt;0,F641&gt;E641),"Check amounts",IF(OR(COUNT(C641)=0,COUNT(D641)=0),"Check dates",IF(D641&lt;C641,"Check dates",IF(ROUND(F641,2)=0,"Paid / zero balance",IF(Setup!$B$4="","Set aging date",IF(D641&gt;=Setup!$B$4,"Current",IF(DATEDIF(D641,Setup!$B$4,"D")&lt;=30,"1–30 days",IF(DATEDIF(D641,Setup!$B$4,"D")&lt;=60,"31–60 days",IF(DATEDIF(D641,Setup!$B$4,"D")&lt;=90,"61–90 days","91+ days")))))))))))))</f>
        <v/>
      </c>
      <c r="I641" s="5"/>
      <c r="J641" s="15">
        <f>IF(OR(H641="Current",H641="1–30 days",H641="31–60 days",H641="61–90 days",H641="91+ days"),F641,0)</f>
        <v>0</v>
      </c>
      <c r="K641">
        <f>IF(J641&gt;0,IF(COUNTIFS($M$5:$M641,M641,$J$5:$J641,"&gt;0")=1,1,0),0)</f>
        <v>0</v>
      </c>
      <c r="L641" t="str">
        <f>IF(A641="","","k"&amp;SUBSTITUTE(SUBSTITUTE(SUBSTITUTE(SUBSTITUTE(SUBSTITUTE(SUBSTITUTE(A641,"~","{t}"),"*","{s}"),"?","{q}"),"&lt;","{lt}"),"&gt;","{gt}"),"=","{eq}"))</f>
        <v/>
      </c>
      <c r="M641" t="str">
        <f>IF(B641="","","k"&amp;SUBSTITUTE(SUBSTITUTE(SUBSTITUTE(SUBSTITUTE(SUBSTITUTE(SUBSTITUTE(B641,"~","{t}"),"*","{s}"),"?","{q}"),"&lt;","{lt}"),"&gt;","{gt}"),"=","{eq}"))</f>
        <v/>
      </c>
    </row>
    <row r="642" spans="1:13" x14ac:dyDescent="0.25">
      <c r="A642" s="5"/>
      <c r="B642" s="5"/>
      <c r="C642" s="8"/>
      <c r="D642" s="8"/>
      <c r="E642" s="12"/>
      <c r="F642" s="12"/>
      <c r="G642" s="13" t="str">
        <f>IF(OR(H642="Current",H642="1–30 days",H642="31–60 days",H642="61–90 days",H642="91+ days"),IF(D642&gt;=Setup!$B$4,0,DATEDIF(D642,Setup!$B$4,"D")),"")</f>
        <v/>
      </c>
      <c r="H642" s="14" t="str">
        <f>IF(AND(A642="",B642="",C642="",D642="",E642="",F642=""),"",IF(OR(A642="",B642="",C642="",D642="",E642="",F642=""),"Incomplete",IF(COUNTIF($L$5:$L$1004,L642)&gt;1,"Check invoice #",IF(OR(COUNT(E642)=0,COUNT(F642)=0),"Check amounts",IF(OR(E642&lt;0,F642&lt;0,F642&gt;E642),"Check amounts",IF(OR(COUNT(C642)=0,COUNT(D642)=0),"Check dates",IF(D642&lt;C642,"Check dates",IF(ROUND(F642,2)=0,"Paid / zero balance",IF(Setup!$B$4="","Set aging date",IF(D642&gt;=Setup!$B$4,"Current",IF(DATEDIF(D642,Setup!$B$4,"D")&lt;=30,"1–30 days",IF(DATEDIF(D642,Setup!$B$4,"D")&lt;=60,"31–60 days",IF(DATEDIF(D642,Setup!$B$4,"D")&lt;=90,"61–90 days","91+ days")))))))))))))</f>
        <v/>
      </c>
      <c r="I642" s="5"/>
      <c r="J642" s="15">
        <f>IF(OR(H642="Current",H642="1–30 days",H642="31–60 days",H642="61–90 days",H642="91+ days"),F642,0)</f>
        <v>0</v>
      </c>
      <c r="K642">
        <f>IF(J642&gt;0,IF(COUNTIFS($M$5:$M642,M642,$J$5:$J642,"&gt;0")=1,1,0),0)</f>
        <v>0</v>
      </c>
      <c r="L642" t="str">
        <f>IF(A642="","","k"&amp;SUBSTITUTE(SUBSTITUTE(SUBSTITUTE(SUBSTITUTE(SUBSTITUTE(SUBSTITUTE(A642,"~","{t}"),"*","{s}"),"?","{q}"),"&lt;","{lt}"),"&gt;","{gt}"),"=","{eq}"))</f>
        <v/>
      </c>
      <c r="M642" t="str">
        <f>IF(B642="","","k"&amp;SUBSTITUTE(SUBSTITUTE(SUBSTITUTE(SUBSTITUTE(SUBSTITUTE(SUBSTITUTE(B642,"~","{t}"),"*","{s}"),"?","{q}"),"&lt;","{lt}"),"&gt;","{gt}"),"=","{eq}"))</f>
        <v/>
      </c>
    </row>
    <row r="643" spans="1:13" x14ac:dyDescent="0.25">
      <c r="A643" s="5"/>
      <c r="B643" s="5"/>
      <c r="C643" s="8"/>
      <c r="D643" s="8"/>
      <c r="E643" s="12"/>
      <c r="F643" s="12"/>
      <c r="G643" s="13" t="str">
        <f>IF(OR(H643="Current",H643="1–30 days",H643="31–60 days",H643="61–90 days",H643="91+ days"),IF(D643&gt;=Setup!$B$4,0,DATEDIF(D643,Setup!$B$4,"D")),"")</f>
        <v/>
      </c>
      <c r="H643" s="14" t="str">
        <f>IF(AND(A643="",B643="",C643="",D643="",E643="",F643=""),"",IF(OR(A643="",B643="",C643="",D643="",E643="",F643=""),"Incomplete",IF(COUNTIF($L$5:$L$1004,L643)&gt;1,"Check invoice #",IF(OR(COUNT(E643)=0,COUNT(F643)=0),"Check amounts",IF(OR(E643&lt;0,F643&lt;0,F643&gt;E643),"Check amounts",IF(OR(COUNT(C643)=0,COUNT(D643)=0),"Check dates",IF(D643&lt;C643,"Check dates",IF(ROUND(F643,2)=0,"Paid / zero balance",IF(Setup!$B$4="","Set aging date",IF(D643&gt;=Setup!$B$4,"Current",IF(DATEDIF(D643,Setup!$B$4,"D")&lt;=30,"1–30 days",IF(DATEDIF(D643,Setup!$B$4,"D")&lt;=60,"31–60 days",IF(DATEDIF(D643,Setup!$B$4,"D")&lt;=90,"61–90 days","91+ days")))))))))))))</f>
        <v/>
      </c>
      <c r="I643" s="5"/>
      <c r="J643" s="15">
        <f>IF(OR(H643="Current",H643="1–30 days",H643="31–60 days",H643="61–90 days",H643="91+ days"),F643,0)</f>
        <v>0</v>
      </c>
      <c r="K643">
        <f>IF(J643&gt;0,IF(COUNTIFS($M$5:$M643,M643,$J$5:$J643,"&gt;0")=1,1,0),0)</f>
        <v>0</v>
      </c>
      <c r="L643" t="str">
        <f>IF(A643="","","k"&amp;SUBSTITUTE(SUBSTITUTE(SUBSTITUTE(SUBSTITUTE(SUBSTITUTE(SUBSTITUTE(A643,"~","{t}"),"*","{s}"),"?","{q}"),"&lt;","{lt}"),"&gt;","{gt}"),"=","{eq}"))</f>
        <v/>
      </c>
      <c r="M643" t="str">
        <f>IF(B643="","","k"&amp;SUBSTITUTE(SUBSTITUTE(SUBSTITUTE(SUBSTITUTE(SUBSTITUTE(SUBSTITUTE(B643,"~","{t}"),"*","{s}"),"?","{q}"),"&lt;","{lt}"),"&gt;","{gt}"),"=","{eq}"))</f>
        <v/>
      </c>
    </row>
    <row r="644" spans="1:13" x14ac:dyDescent="0.25">
      <c r="A644" s="5"/>
      <c r="B644" s="5"/>
      <c r="C644" s="8"/>
      <c r="D644" s="8"/>
      <c r="E644" s="12"/>
      <c r="F644" s="12"/>
      <c r="G644" s="13" t="str">
        <f>IF(OR(H644="Current",H644="1–30 days",H644="31–60 days",H644="61–90 days",H644="91+ days"),IF(D644&gt;=Setup!$B$4,0,DATEDIF(D644,Setup!$B$4,"D")),"")</f>
        <v/>
      </c>
      <c r="H644" s="14" t="str">
        <f>IF(AND(A644="",B644="",C644="",D644="",E644="",F644=""),"",IF(OR(A644="",B644="",C644="",D644="",E644="",F644=""),"Incomplete",IF(COUNTIF($L$5:$L$1004,L644)&gt;1,"Check invoice #",IF(OR(COUNT(E644)=0,COUNT(F644)=0),"Check amounts",IF(OR(E644&lt;0,F644&lt;0,F644&gt;E644),"Check amounts",IF(OR(COUNT(C644)=0,COUNT(D644)=0),"Check dates",IF(D644&lt;C644,"Check dates",IF(ROUND(F644,2)=0,"Paid / zero balance",IF(Setup!$B$4="","Set aging date",IF(D644&gt;=Setup!$B$4,"Current",IF(DATEDIF(D644,Setup!$B$4,"D")&lt;=30,"1–30 days",IF(DATEDIF(D644,Setup!$B$4,"D")&lt;=60,"31–60 days",IF(DATEDIF(D644,Setup!$B$4,"D")&lt;=90,"61–90 days","91+ days")))))))))))))</f>
        <v/>
      </c>
      <c r="I644" s="5"/>
      <c r="J644" s="15">
        <f>IF(OR(H644="Current",H644="1–30 days",H644="31–60 days",H644="61–90 days",H644="91+ days"),F644,0)</f>
        <v>0</v>
      </c>
      <c r="K644">
        <f>IF(J644&gt;0,IF(COUNTIFS($M$5:$M644,M644,$J$5:$J644,"&gt;0")=1,1,0),0)</f>
        <v>0</v>
      </c>
      <c r="L644" t="str">
        <f>IF(A644="","","k"&amp;SUBSTITUTE(SUBSTITUTE(SUBSTITUTE(SUBSTITUTE(SUBSTITUTE(SUBSTITUTE(A644,"~","{t}"),"*","{s}"),"?","{q}"),"&lt;","{lt}"),"&gt;","{gt}"),"=","{eq}"))</f>
        <v/>
      </c>
      <c r="M644" t="str">
        <f>IF(B644="","","k"&amp;SUBSTITUTE(SUBSTITUTE(SUBSTITUTE(SUBSTITUTE(SUBSTITUTE(SUBSTITUTE(B644,"~","{t}"),"*","{s}"),"?","{q}"),"&lt;","{lt}"),"&gt;","{gt}"),"=","{eq}"))</f>
        <v/>
      </c>
    </row>
    <row r="645" spans="1:13" x14ac:dyDescent="0.25">
      <c r="A645" s="5"/>
      <c r="B645" s="5"/>
      <c r="C645" s="8"/>
      <c r="D645" s="8"/>
      <c r="E645" s="12"/>
      <c r="F645" s="12"/>
      <c r="G645" s="13" t="str">
        <f>IF(OR(H645="Current",H645="1–30 days",H645="31–60 days",H645="61–90 days",H645="91+ days"),IF(D645&gt;=Setup!$B$4,0,DATEDIF(D645,Setup!$B$4,"D")),"")</f>
        <v/>
      </c>
      <c r="H645" s="14" t="str">
        <f>IF(AND(A645="",B645="",C645="",D645="",E645="",F645=""),"",IF(OR(A645="",B645="",C645="",D645="",E645="",F645=""),"Incomplete",IF(COUNTIF($L$5:$L$1004,L645)&gt;1,"Check invoice #",IF(OR(COUNT(E645)=0,COUNT(F645)=0),"Check amounts",IF(OR(E645&lt;0,F645&lt;0,F645&gt;E645),"Check amounts",IF(OR(COUNT(C645)=0,COUNT(D645)=0),"Check dates",IF(D645&lt;C645,"Check dates",IF(ROUND(F645,2)=0,"Paid / zero balance",IF(Setup!$B$4="","Set aging date",IF(D645&gt;=Setup!$B$4,"Current",IF(DATEDIF(D645,Setup!$B$4,"D")&lt;=30,"1–30 days",IF(DATEDIF(D645,Setup!$B$4,"D")&lt;=60,"31–60 days",IF(DATEDIF(D645,Setup!$B$4,"D")&lt;=90,"61–90 days","91+ days")))))))))))))</f>
        <v/>
      </c>
      <c r="I645" s="5"/>
      <c r="J645" s="15">
        <f>IF(OR(H645="Current",H645="1–30 days",H645="31–60 days",H645="61–90 days",H645="91+ days"),F645,0)</f>
        <v>0</v>
      </c>
      <c r="K645">
        <f>IF(J645&gt;0,IF(COUNTIFS($M$5:$M645,M645,$J$5:$J645,"&gt;0")=1,1,0),0)</f>
        <v>0</v>
      </c>
      <c r="L645" t="str">
        <f>IF(A645="","","k"&amp;SUBSTITUTE(SUBSTITUTE(SUBSTITUTE(SUBSTITUTE(SUBSTITUTE(SUBSTITUTE(A645,"~","{t}"),"*","{s}"),"?","{q}"),"&lt;","{lt}"),"&gt;","{gt}"),"=","{eq}"))</f>
        <v/>
      </c>
      <c r="M645" t="str">
        <f>IF(B645="","","k"&amp;SUBSTITUTE(SUBSTITUTE(SUBSTITUTE(SUBSTITUTE(SUBSTITUTE(SUBSTITUTE(B645,"~","{t}"),"*","{s}"),"?","{q}"),"&lt;","{lt}"),"&gt;","{gt}"),"=","{eq}"))</f>
        <v/>
      </c>
    </row>
    <row r="646" spans="1:13" x14ac:dyDescent="0.25">
      <c r="A646" s="5"/>
      <c r="B646" s="5"/>
      <c r="C646" s="8"/>
      <c r="D646" s="8"/>
      <c r="E646" s="12"/>
      <c r="F646" s="12"/>
      <c r="G646" s="13" t="str">
        <f>IF(OR(H646="Current",H646="1–30 days",H646="31–60 days",H646="61–90 days",H646="91+ days"),IF(D646&gt;=Setup!$B$4,0,DATEDIF(D646,Setup!$B$4,"D")),"")</f>
        <v/>
      </c>
      <c r="H646" s="14" t="str">
        <f>IF(AND(A646="",B646="",C646="",D646="",E646="",F646=""),"",IF(OR(A646="",B646="",C646="",D646="",E646="",F646=""),"Incomplete",IF(COUNTIF($L$5:$L$1004,L646)&gt;1,"Check invoice #",IF(OR(COUNT(E646)=0,COUNT(F646)=0),"Check amounts",IF(OR(E646&lt;0,F646&lt;0,F646&gt;E646),"Check amounts",IF(OR(COUNT(C646)=0,COUNT(D646)=0),"Check dates",IF(D646&lt;C646,"Check dates",IF(ROUND(F646,2)=0,"Paid / zero balance",IF(Setup!$B$4="","Set aging date",IF(D646&gt;=Setup!$B$4,"Current",IF(DATEDIF(D646,Setup!$B$4,"D")&lt;=30,"1–30 days",IF(DATEDIF(D646,Setup!$B$4,"D")&lt;=60,"31–60 days",IF(DATEDIF(D646,Setup!$B$4,"D")&lt;=90,"61–90 days","91+ days")))))))))))))</f>
        <v/>
      </c>
      <c r="I646" s="5"/>
      <c r="J646" s="15">
        <f>IF(OR(H646="Current",H646="1–30 days",H646="31–60 days",H646="61–90 days",H646="91+ days"),F646,0)</f>
        <v>0</v>
      </c>
      <c r="K646">
        <f>IF(J646&gt;0,IF(COUNTIFS($M$5:$M646,M646,$J$5:$J646,"&gt;0")=1,1,0),0)</f>
        <v>0</v>
      </c>
      <c r="L646" t="str">
        <f>IF(A646="","","k"&amp;SUBSTITUTE(SUBSTITUTE(SUBSTITUTE(SUBSTITUTE(SUBSTITUTE(SUBSTITUTE(A646,"~","{t}"),"*","{s}"),"?","{q}"),"&lt;","{lt}"),"&gt;","{gt}"),"=","{eq}"))</f>
        <v/>
      </c>
      <c r="M646" t="str">
        <f>IF(B646="","","k"&amp;SUBSTITUTE(SUBSTITUTE(SUBSTITUTE(SUBSTITUTE(SUBSTITUTE(SUBSTITUTE(B646,"~","{t}"),"*","{s}"),"?","{q}"),"&lt;","{lt}"),"&gt;","{gt}"),"=","{eq}"))</f>
        <v/>
      </c>
    </row>
    <row r="647" spans="1:13" x14ac:dyDescent="0.25">
      <c r="A647" s="5"/>
      <c r="B647" s="5"/>
      <c r="C647" s="8"/>
      <c r="D647" s="8"/>
      <c r="E647" s="12"/>
      <c r="F647" s="12"/>
      <c r="G647" s="13" t="str">
        <f>IF(OR(H647="Current",H647="1–30 days",H647="31–60 days",H647="61–90 days",H647="91+ days"),IF(D647&gt;=Setup!$B$4,0,DATEDIF(D647,Setup!$B$4,"D")),"")</f>
        <v/>
      </c>
      <c r="H647" s="14" t="str">
        <f>IF(AND(A647="",B647="",C647="",D647="",E647="",F647=""),"",IF(OR(A647="",B647="",C647="",D647="",E647="",F647=""),"Incomplete",IF(COUNTIF($L$5:$L$1004,L647)&gt;1,"Check invoice #",IF(OR(COUNT(E647)=0,COUNT(F647)=0),"Check amounts",IF(OR(E647&lt;0,F647&lt;0,F647&gt;E647),"Check amounts",IF(OR(COUNT(C647)=0,COUNT(D647)=0),"Check dates",IF(D647&lt;C647,"Check dates",IF(ROUND(F647,2)=0,"Paid / zero balance",IF(Setup!$B$4="","Set aging date",IF(D647&gt;=Setup!$B$4,"Current",IF(DATEDIF(D647,Setup!$B$4,"D")&lt;=30,"1–30 days",IF(DATEDIF(D647,Setup!$B$4,"D")&lt;=60,"31–60 days",IF(DATEDIF(D647,Setup!$B$4,"D")&lt;=90,"61–90 days","91+ days")))))))))))))</f>
        <v/>
      </c>
      <c r="I647" s="5"/>
      <c r="J647" s="15">
        <f>IF(OR(H647="Current",H647="1–30 days",H647="31–60 days",H647="61–90 days",H647="91+ days"),F647,0)</f>
        <v>0</v>
      </c>
      <c r="K647">
        <f>IF(J647&gt;0,IF(COUNTIFS($M$5:$M647,M647,$J$5:$J647,"&gt;0")=1,1,0),0)</f>
        <v>0</v>
      </c>
      <c r="L647" t="str">
        <f>IF(A647="","","k"&amp;SUBSTITUTE(SUBSTITUTE(SUBSTITUTE(SUBSTITUTE(SUBSTITUTE(SUBSTITUTE(A647,"~","{t}"),"*","{s}"),"?","{q}"),"&lt;","{lt}"),"&gt;","{gt}"),"=","{eq}"))</f>
        <v/>
      </c>
      <c r="M647" t="str">
        <f>IF(B647="","","k"&amp;SUBSTITUTE(SUBSTITUTE(SUBSTITUTE(SUBSTITUTE(SUBSTITUTE(SUBSTITUTE(B647,"~","{t}"),"*","{s}"),"?","{q}"),"&lt;","{lt}"),"&gt;","{gt}"),"=","{eq}"))</f>
        <v/>
      </c>
    </row>
    <row r="648" spans="1:13" x14ac:dyDescent="0.25">
      <c r="A648" s="5"/>
      <c r="B648" s="5"/>
      <c r="C648" s="8"/>
      <c r="D648" s="8"/>
      <c r="E648" s="12"/>
      <c r="F648" s="12"/>
      <c r="G648" s="13" t="str">
        <f>IF(OR(H648="Current",H648="1–30 days",H648="31–60 days",H648="61–90 days",H648="91+ days"),IF(D648&gt;=Setup!$B$4,0,DATEDIF(D648,Setup!$B$4,"D")),"")</f>
        <v/>
      </c>
      <c r="H648" s="14" t="str">
        <f>IF(AND(A648="",B648="",C648="",D648="",E648="",F648=""),"",IF(OR(A648="",B648="",C648="",D648="",E648="",F648=""),"Incomplete",IF(COUNTIF($L$5:$L$1004,L648)&gt;1,"Check invoice #",IF(OR(COUNT(E648)=0,COUNT(F648)=0),"Check amounts",IF(OR(E648&lt;0,F648&lt;0,F648&gt;E648),"Check amounts",IF(OR(COUNT(C648)=0,COUNT(D648)=0),"Check dates",IF(D648&lt;C648,"Check dates",IF(ROUND(F648,2)=0,"Paid / zero balance",IF(Setup!$B$4="","Set aging date",IF(D648&gt;=Setup!$B$4,"Current",IF(DATEDIF(D648,Setup!$B$4,"D")&lt;=30,"1–30 days",IF(DATEDIF(D648,Setup!$B$4,"D")&lt;=60,"31–60 days",IF(DATEDIF(D648,Setup!$B$4,"D")&lt;=90,"61–90 days","91+ days")))))))))))))</f>
        <v/>
      </c>
      <c r="I648" s="5"/>
      <c r="J648" s="15">
        <f>IF(OR(H648="Current",H648="1–30 days",H648="31–60 days",H648="61–90 days",H648="91+ days"),F648,0)</f>
        <v>0</v>
      </c>
      <c r="K648">
        <f>IF(J648&gt;0,IF(COUNTIFS($M$5:$M648,M648,$J$5:$J648,"&gt;0")=1,1,0),0)</f>
        <v>0</v>
      </c>
      <c r="L648" t="str">
        <f>IF(A648="","","k"&amp;SUBSTITUTE(SUBSTITUTE(SUBSTITUTE(SUBSTITUTE(SUBSTITUTE(SUBSTITUTE(A648,"~","{t}"),"*","{s}"),"?","{q}"),"&lt;","{lt}"),"&gt;","{gt}"),"=","{eq}"))</f>
        <v/>
      </c>
      <c r="M648" t="str">
        <f>IF(B648="","","k"&amp;SUBSTITUTE(SUBSTITUTE(SUBSTITUTE(SUBSTITUTE(SUBSTITUTE(SUBSTITUTE(B648,"~","{t}"),"*","{s}"),"?","{q}"),"&lt;","{lt}"),"&gt;","{gt}"),"=","{eq}"))</f>
        <v/>
      </c>
    </row>
    <row r="649" spans="1:13" x14ac:dyDescent="0.25">
      <c r="A649" s="5"/>
      <c r="B649" s="5"/>
      <c r="C649" s="8"/>
      <c r="D649" s="8"/>
      <c r="E649" s="12"/>
      <c r="F649" s="12"/>
      <c r="G649" s="13" t="str">
        <f>IF(OR(H649="Current",H649="1–30 days",H649="31–60 days",H649="61–90 days",H649="91+ days"),IF(D649&gt;=Setup!$B$4,0,DATEDIF(D649,Setup!$B$4,"D")),"")</f>
        <v/>
      </c>
      <c r="H649" s="14" t="str">
        <f>IF(AND(A649="",B649="",C649="",D649="",E649="",F649=""),"",IF(OR(A649="",B649="",C649="",D649="",E649="",F649=""),"Incomplete",IF(COUNTIF($L$5:$L$1004,L649)&gt;1,"Check invoice #",IF(OR(COUNT(E649)=0,COUNT(F649)=0),"Check amounts",IF(OR(E649&lt;0,F649&lt;0,F649&gt;E649),"Check amounts",IF(OR(COUNT(C649)=0,COUNT(D649)=0),"Check dates",IF(D649&lt;C649,"Check dates",IF(ROUND(F649,2)=0,"Paid / zero balance",IF(Setup!$B$4="","Set aging date",IF(D649&gt;=Setup!$B$4,"Current",IF(DATEDIF(D649,Setup!$B$4,"D")&lt;=30,"1–30 days",IF(DATEDIF(D649,Setup!$B$4,"D")&lt;=60,"31–60 days",IF(DATEDIF(D649,Setup!$B$4,"D")&lt;=90,"61–90 days","91+ days")))))))))))))</f>
        <v/>
      </c>
      <c r="I649" s="5"/>
      <c r="J649" s="15">
        <f>IF(OR(H649="Current",H649="1–30 days",H649="31–60 days",H649="61–90 days",H649="91+ days"),F649,0)</f>
        <v>0</v>
      </c>
      <c r="K649">
        <f>IF(J649&gt;0,IF(COUNTIFS($M$5:$M649,M649,$J$5:$J649,"&gt;0")=1,1,0),0)</f>
        <v>0</v>
      </c>
      <c r="L649" t="str">
        <f>IF(A649="","","k"&amp;SUBSTITUTE(SUBSTITUTE(SUBSTITUTE(SUBSTITUTE(SUBSTITUTE(SUBSTITUTE(A649,"~","{t}"),"*","{s}"),"?","{q}"),"&lt;","{lt}"),"&gt;","{gt}"),"=","{eq}"))</f>
        <v/>
      </c>
      <c r="M649" t="str">
        <f>IF(B649="","","k"&amp;SUBSTITUTE(SUBSTITUTE(SUBSTITUTE(SUBSTITUTE(SUBSTITUTE(SUBSTITUTE(B649,"~","{t}"),"*","{s}"),"?","{q}"),"&lt;","{lt}"),"&gt;","{gt}"),"=","{eq}"))</f>
        <v/>
      </c>
    </row>
    <row r="650" spans="1:13" x14ac:dyDescent="0.25">
      <c r="A650" s="5"/>
      <c r="B650" s="5"/>
      <c r="C650" s="8"/>
      <c r="D650" s="8"/>
      <c r="E650" s="12"/>
      <c r="F650" s="12"/>
      <c r="G650" s="13" t="str">
        <f>IF(OR(H650="Current",H650="1–30 days",H650="31–60 days",H650="61–90 days",H650="91+ days"),IF(D650&gt;=Setup!$B$4,0,DATEDIF(D650,Setup!$B$4,"D")),"")</f>
        <v/>
      </c>
      <c r="H650" s="14" t="str">
        <f>IF(AND(A650="",B650="",C650="",D650="",E650="",F650=""),"",IF(OR(A650="",B650="",C650="",D650="",E650="",F650=""),"Incomplete",IF(COUNTIF($L$5:$L$1004,L650)&gt;1,"Check invoice #",IF(OR(COUNT(E650)=0,COUNT(F650)=0),"Check amounts",IF(OR(E650&lt;0,F650&lt;0,F650&gt;E650),"Check amounts",IF(OR(COUNT(C650)=0,COUNT(D650)=0),"Check dates",IF(D650&lt;C650,"Check dates",IF(ROUND(F650,2)=0,"Paid / zero balance",IF(Setup!$B$4="","Set aging date",IF(D650&gt;=Setup!$B$4,"Current",IF(DATEDIF(D650,Setup!$B$4,"D")&lt;=30,"1–30 days",IF(DATEDIF(D650,Setup!$B$4,"D")&lt;=60,"31–60 days",IF(DATEDIF(D650,Setup!$B$4,"D")&lt;=90,"61–90 days","91+ days")))))))))))))</f>
        <v/>
      </c>
      <c r="I650" s="5"/>
      <c r="J650" s="15">
        <f>IF(OR(H650="Current",H650="1–30 days",H650="31–60 days",H650="61–90 days",H650="91+ days"),F650,0)</f>
        <v>0</v>
      </c>
      <c r="K650">
        <f>IF(J650&gt;0,IF(COUNTIFS($M$5:$M650,M650,$J$5:$J650,"&gt;0")=1,1,0),0)</f>
        <v>0</v>
      </c>
      <c r="L650" t="str">
        <f>IF(A650="","","k"&amp;SUBSTITUTE(SUBSTITUTE(SUBSTITUTE(SUBSTITUTE(SUBSTITUTE(SUBSTITUTE(A650,"~","{t}"),"*","{s}"),"?","{q}"),"&lt;","{lt}"),"&gt;","{gt}"),"=","{eq}"))</f>
        <v/>
      </c>
      <c r="M650" t="str">
        <f>IF(B650="","","k"&amp;SUBSTITUTE(SUBSTITUTE(SUBSTITUTE(SUBSTITUTE(SUBSTITUTE(SUBSTITUTE(B650,"~","{t}"),"*","{s}"),"?","{q}"),"&lt;","{lt}"),"&gt;","{gt}"),"=","{eq}"))</f>
        <v/>
      </c>
    </row>
    <row r="651" spans="1:13" x14ac:dyDescent="0.25">
      <c r="A651" s="5"/>
      <c r="B651" s="5"/>
      <c r="C651" s="8"/>
      <c r="D651" s="8"/>
      <c r="E651" s="12"/>
      <c r="F651" s="12"/>
      <c r="G651" s="13" t="str">
        <f>IF(OR(H651="Current",H651="1–30 days",H651="31–60 days",H651="61–90 days",H651="91+ days"),IF(D651&gt;=Setup!$B$4,0,DATEDIF(D651,Setup!$B$4,"D")),"")</f>
        <v/>
      </c>
      <c r="H651" s="14" t="str">
        <f>IF(AND(A651="",B651="",C651="",D651="",E651="",F651=""),"",IF(OR(A651="",B651="",C651="",D651="",E651="",F651=""),"Incomplete",IF(COUNTIF($L$5:$L$1004,L651)&gt;1,"Check invoice #",IF(OR(COUNT(E651)=0,COUNT(F651)=0),"Check amounts",IF(OR(E651&lt;0,F651&lt;0,F651&gt;E651),"Check amounts",IF(OR(COUNT(C651)=0,COUNT(D651)=0),"Check dates",IF(D651&lt;C651,"Check dates",IF(ROUND(F651,2)=0,"Paid / zero balance",IF(Setup!$B$4="","Set aging date",IF(D651&gt;=Setup!$B$4,"Current",IF(DATEDIF(D651,Setup!$B$4,"D")&lt;=30,"1–30 days",IF(DATEDIF(D651,Setup!$B$4,"D")&lt;=60,"31–60 days",IF(DATEDIF(D651,Setup!$B$4,"D")&lt;=90,"61–90 days","91+ days")))))))))))))</f>
        <v/>
      </c>
      <c r="I651" s="5"/>
      <c r="J651" s="15">
        <f>IF(OR(H651="Current",H651="1–30 days",H651="31–60 days",H651="61–90 days",H651="91+ days"),F651,0)</f>
        <v>0</v>
      </c>
      <c r="K651">
        <f>IF(J651&gt;0,IF(COUNTIFS($M$5:$M651,M651,$J$5:$J651,"&gt;0")=1,1,0),0)</f>
        <v>0</v>
      </c>
      <c r="L651" t="str">
        <f>IF(A651="","","k"&amp;SUBSTITUTE(SUBSTITUTE(SUBSTITUTE(SUBSTITUTE(SUBSTITUTE(SUBSTITUTE(A651,"~","{t}"),"*","{s}"),"?","{q}"),"&lt;","{lt}"),"&gt;","{gt}"),"=","{eq}"))</f>
        <v/>
      </c>
      <c r="M651" t="str">
        <f>IF(B651="","","k"&amp;SUBSTITUTE(SUBSTITUTE(SUBSTITUTE(SUBSTITUTE(SUBSTITUTE(SUBSTITUTE(B651,"~","{t}"),"*","{s}"),"?","{q}"),"&lt;","{lt}"),"&gt;","{gt}"),"=","{eq}"))</f>
        <v/>
      </c>
    </row>
    <row r="652" spans="1:13" x14ac:dyDescent="0.25">
      <c r="A652" s="5"/>
      <c r="B652" s="5"/>
      <c r="C652" s="8"/>
      <c r="D652" s="8"/>
      <c r="E652" s="12"/>
      <c r="F652" s="12"/>
      <c r="G652" s="13" t="str">
        <f>IF(OR(H652="Current",H652="1–30 days",H652="31–60 days",H652="61–90 days",H652="91+ days"),IF(D652&gt;=Setup!$B$4,0,DATEDIF(D652,Setup!$B$4,"D")),"")</f>
        <v/>
      </c>
      <c r="H652" s="14" t="str">
        <f>IF(AND(A652="",B652="",C652="",D652="",E652="",F652=""),"",IF(OR(A652="",B652="",C652="",D652="",E652="",F652=""),"Incomplete",IF(COUNTIF($L$5:$L$1004,L652)&gt;1,"Check invoice #",IF(OR(COUNT(E652)=0,COUNT(F652)=0),"Check amounts",IF(OR(E652&lt;0,F652&lt;0,F652&gt;E652),"Check amounts",IF(OR(COUNT(C652)=0,COUNT(D652)=0),"Check dates",IF(D652&lt;C652,"Check dates",IF(ROUND(F652,2)=0,"Paid / zero balance",IF(Setup!$B$4="","Set aging date",IF(D652&gt;=Setup!$B$4,"Current",IF(DATEDIF(D652,Setup!$B$4,"D")&lt;=30,"1–30 days",IF(DATEDIF(D652,Setup!$B$4,"D")&lt;=60,"31–60 days",IF(DATEDIF(D652,Setup!$B$4,"D")&lt;=90,"61–90 days","91+ days")))))))))))))</f>
        <v/>
      </c>
      <c r="I652" s="5"/>
      <c r="J652" s="15">
        <f>IF(OR(H652="Current",H652="1–30 days",H652="31–60 days",H652="61–90 days",H652="91+ days"),F652,0)</f>
        <v>0</v>
      </c>
      <c r="K652">
        <f>IF(J652&gt;0,IF(COUNTIFS($M$5:$M652,M652,$J$5:$J652,"&gt;0")=1,1,0),0)</f>
        <v>0</v>
      </c>
      <c r="L652" t="str">
        <f>IF(A652="","","k"&amp;SUBSTITUTE(SUBSTITUTE(SUBSTITUTE(SUBSTITUTE(SUBSTITUTE(SUBSTITUTE(A652,"~","{t}"),"*","{s}"),"?","{q}"),"&lt;","{lt}"),"&gt;","{gt}"),"=","{eq}"))</f>
        <v/>
      </c>
      <c r="M652" t="str">
        <f>IF(B652="","","k"&amp;SUBSTITUTE(SUBSTITUTE(SUBSTITUTE(SUBSTITUTE(SUBSTITUTE(SUBSTITUTE(B652,"~","{t}"),"*","{s}"),"?","{q}"),"&lt;","{lt}"),"&gt;","{gt}"),"=","{eq}"))</f>
        <v/>
      </c>
    </row>
    <row r="653" spans="1:13" x14ac:dyDescent="0.25">
      <c r="A653" s="5"/>
      <c r="B653" s="5"/>
      <c r="C653" s="8"/>
      <c r="D653" s="8"/>
      <c r="E653" s="12"/>
      <c r="F653" s="12"/>
      <c r="G653" s="13" t="str">
        <f>IF(OR(H653="Current",H653="1–30 days",H653="31–60 days",H653="61–90 days",H653="91+ days"),IF(D653&gt;=Setup!$B$4,0,DATEDIF(D653,Setup!$B$4,"D")),"")</f>
        <v/>
      </c>
      <c r="H653" s="14" t="str">
        <f>IF(AND(A653="",B653="",C653="",D653="",E653="",F653=""),"",IF(OR(A653="",B653="",C653="",D653="",E653="",F653=""),"Incomplete",IF(COUNTIF($L$5:$L$1004,L653)&gt;1,"Check invoice #",IF(OR(COUNT(E653)=0,COUNT(F653)=0),"Check amounts",IF(OR(E653&lt;0,F653&lt;0,F653&gt;E653),"Check amounts",IF(OR(COUNT(C653)=0,COUNT(D653)=0),"Check dates",IF(D653&lt;C653,"Check dates",IF(ROUND(F653,2)=0,"Paid / zero balance",IF(Setup!$B$4="","Set aging date",IF(D653&gt;=Setup!$B$4,"Current",IF(DATEDIF(D653,Setup!$B$4,"D")&lt;=30,"1–30 days",IF(DATEDIF(D653,Setup!$B$4,"D")&lt;=60,"31–60 days",IF(DATEDIF(D653,Setup!$B$4,"D")&lt;=90,"61–90 days","91+ days")))))))))))))</f>
        <v/>
      </c>
      <c r="I653" s="5"/>
      <c r="J653" s="15">
        <f>IF(OR(H653="Current",H653="1–30 days",H653="31–60 days",H653="61–90 days",H653="91+ days"),F653,0)</f>
        <v>0</v>
      </c>
      <c r="K653">
        <f>IF(J653&gt;0,IF(COUNTIFS($M$5:$M653,M653,$J$5:$J653,"&gt;0")=1,1,0),0)</f>
        <v>0</v>
      </c>
      <c r="L653" t="str">
        <f>IF(A653="","","k"&amp;SUBSTITUTE(SUBSTITUTE(SUBSTITUTE(SUBSTITUTE(SUBSTITUTE(SUBSTITUTE(A653,"~","{t}"),"*","{s}"),"?","{q}"),"&lt;","{lt}"),"&gt;","{gt}"),"=","{eq}"))</f>
        <v/>
      </c>
      <c r="M653" t="str">
        <f>IF(B653="","","k"&amp;SUBSTITUTE(SUBSTITUTE(SUBSTITUTE(SUBSTITUTE(SUBSTITUTE(SUBSTITUTE(B653,"~","{t}"),"*","{s}"),"?","{q}"),"&lt;","{lt}"),"&gt;","{gt}"),"=","{eq}"))</f>
        <v/>
      </c>
    </row>
    <row r="654" spans="1:13" x14ac:dyDescent="0.25">
      <c r="A654" s="5"/>
      <c r="B654" s="5"/>
      <c r="C654" s="8"/>
      <c r="D654" s="8"/>
      <c r="E654" s="12"/>
      <c r="F654" s="12"/>
      <c r="G654" s="13" t="str">
        <f>IF(OR(H654="Current",H654="1–30 days",H654="31–60 days",H654="61–90 days",H654="91+ days"),IF(D654&gt;=Setup!$B$4,0,DATEDIF(D654,Setup!$B$4,"D")),"")</f>
        <v/>
      </c>
      <c r="H654" s="14" t="str">
        <f>IF(AND(A654="",B654="",C654="",D654="",E654="",F654=""),"",IF(OR(A654="",B654="",C654="",D654="",E654="",F654=""),"Incomplete",IF(COUNTIF($L$5:$L$1004,L654)&gt;1,"Check invoice #",IF(OR(COUNT(E654)=0,COUNT(F654)=0),"Check amounts",IF(OR(E654&lt;0,F654&lt;0,F654&gt;E654),"Check amounts",IF(OR(COUNT(C654)=0,COUNT(D654)=0),"Check dates",IF(D654&lt;C654,"Check dates",IF(ROUND(F654,2)=0,"Paid / zero balance",IF(Setup!$B$4="","Set aging date",IF(D654&gt;=Setup!$B$4,"Current",IF(DATEDIF(D654,Setup!$B$4,"D")&lt;=30,"1–30 days",IF(DATEDIF(D654,Setup!$B$4,"D")&lt;=60,"31–60 days",IF(DATEDIF(D654,Setup!$B$4,"D")&lt;=90,"61–90 days","91+ days")))))))))))))</f>
        <v/>
      </c>
      <c r="I654" s="5"/>
      <c r="J654" s="15">
        <f>IF(OR(H654="Current",H654="1–30 days",H654="31–60 days",H654="61–90 days",H654="91+ days"),F654,0)</f>
        <v>0</v>
      </c>
      <c r="K654">
        <f>IF(J654&gt;0,IF(COUNTIFS($M$5:$M654,M654,$J$5:$J654,"&gt;0")=1,1,0),0)</f>
        <v>0</v>
      </c>
      <c r="L654" t="str">
        <f>IF(A654="","","k"&amp;SUBSTITUTE(SUBSTITUTE(SUBSTITUTE(SUBSTITUTE(SUBSTITUTE(SUBSTITUTE(A654,"~","{t}"),"*","{s}"),"?","{q}"),"&lt;","{lt}"),"&gt;","{gt}"),"=","{eq}"))</f>
        <v/>
      </c>
      <c r="M654" t="str">
        <f>IF(B654="","","k"&amp;SUBSTITUTE(SUBSTITUTE(SUBSTITUTE(SUBSTITUTE(SUBSTITUTE(SUBSTITUTE(B654,"~","{t}"),"*","{s}"),"?","{q}"),"&lt;","{lt}"),"&gt;","{gt}"),"=","{eq}"))</f>
        <v/>
      </c>
    </row>
    <row r="655" spans="1:13" x14ac:dyDescent="0.25">
      <c r="A655" s="5"/>
      <c r="B655" s="5"/>
      <c r="C655" s="8"/>
      <c r="D655" s="8"/>
      <c r="E655" s="12"/>
      <c r="F655" s="12"/>
      <c r="G655" s="13" t="str">
        <f>IF(OR(H655="Current",H655="1–30 days",H655="31–60 days",H655="61–90 days",H655="91+ days"),IF(D655&gt;=Setup!$B$4,0,DATEDIF(D655,Setup!$B$4,"D")),"")</f>
        <v/>
      </c>
      <c r="H655" s="14" t="str">
        <f>IF(AND(A655="",B655="",C655="",D655="",E655="",F655=""),"",IF(OR(A655="",B655="",C655="",D655="",E655="",F655=""),"Incomplete",IF(COUNTIF($L$5:$L$1004,L655)&gt;1,"Check invoice #",IF(OR(COUNT(E655)=0,COUNT(F655)=0),"Check amounts",IF(OR(E655&lt;0,F655&lt;0,F655&gt;E655),"Check amounts",IF(OR(COUNT(C655)=0,COUNT(D655)=0),"Check dates",IF(D655&lt;C655,"Check dates",IF(ROUND(F655,2)=0,"Paid / zero balance",IF(Setup!$B$4="","Set aging date",IF(D655&gt;=Setup!$B$4,"Current",IF(DATEDIF(D655,Setup!$B$4,"D")&lt;=30,"1–30 days",IF(DATEDIF(D655,Setup!$B$4,"D")&lt;=60,"31–60 days",IF(DATEDIF(D655,Setup!$B$4,"D")&lt;=90,"61–90 days","91+ days")))))))))))))</f>
        <v/>
      </c>
      <c r="I655" s="5"/>
      <c r="J655" s="15">
        <f>IF(OR(H655="Current",H655="1–30 days",H655="31–60 days",H655="61–90 days",H655="91+ days"),F655,0)</f>
        <v>0</v>
      </c>
      <c r="K655">
        <f>IF(J655&gt;0,IF(COUNTIFS($M$5:$M655,M655,$J$5:$J655,"&gt;0")=1,1,0),0)</f>
        <v>0</v>
      </c>
      <c r="L655" t="str">
        <f>IF(A655="","","k"&amp;SUBSTITUTE(SUBSTITUTE(SUBSTITUTE(SUBSTITUTE(SUBSTITUTE(SUBSTITUTE(A655,"~","{t}"),"*","{s}"),"?","{q}"),"&lt;","{lt}"),"&gt;","{gt}"),"=","{eq}"))</f>
        <v/>
      </c>
      <c r="M655" t="str">
        <f>IF(B655="","","k"&amp;SUBSTITUTE(SUBSTITUTE(SUBSTITUTE(SUBSTITUTE(SUBSTITUTE(SUBSTITUTE(B655,"~","{t}"),"*","{s}"),"?","{q}"),"&lt;","{lt}"),"&gt;","{gt}"),"=","{eq}"))</f>
        <v/>
      </c>
    </row>
    <row r="656" spans="1:13" x14ac:dyDescent="0.25">
      <c r="A656" s="5"/>
      <c r="B656" s="5"/>
      <c r="C656" s="8"/>
      <c r="D656" s="8"/>
      <c r="E656" s="12"/>
      <c r="F656" s="12"/>
      <c r="G656" s="13" t="str">
        <f>IF(OR(H656="Current",H656="1–30 days",H656="31–60 days",H656="61–90 days",H656="91+ days"),IF(D656&gt;=Setup!$B$4,0,DATEDIF(D656,Setup!$B$4,"D")),"")</f>
        <v/>
      </c>
      <c r="H656" s="14" t="str">
        <f>IF(AND(A656="",B656="",C656="",D656="",E656="",F656=""),"",IF(OR(A656="",B656="",C656="",D656="",E656="",F656=""),"Incomplete",IF(COUNTIF($L$5:$L$1004,L656)&gt;1,"Check invoice #",IF(OR(COUNT(E656)=0,COUNT(F656)=0),"Check amounts",IF(OR(E656&lt;0,F656&lt;0,F656&gt;E656),"Check amounts",IF(OR(COUNT(C656)=0,COUNT(D656)=0),"Check dates",IF(D656&lt;C656,"Check dates",IF(ROUND(F656,2)=0,"Paid / zero balance",IF(Setup!$B$4="","Set aging date",IF(D656&gt;=Setup!$B$4,"Current",IF(DATEDIF(D656,Setup!$B$4,"D")&lt;=30,"1–30 days",IF(DATEDIF(D656,Setup!$B$4,"D")&lt;=60,"31–60 days",IF(DATEDIF(D656,Setup!$B$4,"D")&lt;=90,"61–90 days","91+ days")))))))))))))</f>
        <v/>
      </c>
      <c r="I656" s="5"/>
      <c r="J656" s="15">
        <f>IF(OR(H656="Current",H656="1–30 days",H656="31–60 days",H656="61–90 days",H656="91+ days"),F656,0)</f>
        <v>0</v>
      </c>
      <c r="K656">
        <f>IF(J656&gt;0,IF(COUNTIFS($M$5:$M656,M656,$J$5:$J656,"&gt;0")=1,1,0),0)</f>
        <v>0</v>
      </c>
      <c r="L656" t="str">
        <f>IF(A656="","","k"&amp;SUBSTITUTE(SUBSTITUTE(SUBSTITUTE(SUBSTITUTE(SUBSTITUTE(SUBSTITUTE(A656,"~","{t}"),"*","{s}"),"?","{q}"),"&lt;","{lt}"),"&gt;","{gt}"),"=","{eq}"))</f>
        <v/>
      </c>
      <c r="M656" t="str">
        <f>IF(B656="","","k"&amp;SUBSTITUTE(SUBSTITUTE(SUBSTITUTE(SUBSTITUTE(SUBSTITUTE(SUBSTITUTE(B656,"~","{t}"),"*","{s}"),"?","{q}"),"&lt;","{lt}"),"&gt;","{gt}"),"=","{eq}"))</f>
        <v/>
      </c>
    </row>
    <row r="657" spans="1:13" x14ac:dyDescent="0.25">
      <c r="A657" s="5"/>
      <c r="B657" s="5"/>
      <c r="C657" s="8"/>
      <c r="D657" s="8"/>
      <c r="E657" s="12"/>
      <c r="F657" s="12"/>
      <c r="G657" s="13" t="str">
        <f>IF(OR(H657="Current",H657="1–30 days",H657="31–60 days",H657="61–90 days",H657="91+ days"),IF(D657&gt;=Setup!$B$4,0,DATEDIF(D657,Setup!$B$4,"D")),"")</f>
        <v/>
      </c>
      <c r="H657" s="14" t="str">
        <f>IF(AND(A657="",B657="",C657="",D657="",E657="",F657=""),"",IF(OR(A657="",B657="",C657="",D657="",E657="",F657=""),"Incomplete",IF(COUNTIF($L$5:$L$1004,L657)&gt;1,"Check invoice #",IF(OR(COUNT(E657)=0,COUNT(F657)=0),"Check amounts",IF(OR(E657&lt;0,F657&lt;0,F657&gt;E657),"Check amounts",IF(OR(COUNT(C657)=0,COUNT(D657)=0),"Check dates",IF(D657&lt;C657,"Check dates",IF(ROUND(F657,2)=0,"Paid / zero balance",IF(Setup!$B$4="","Set aging date",IF(D657&gt;=Setup!$B$4,"Current",IF(DATEDIF(D657,Setup!$B$4,"D")&lt;=30,"1–30 days",IF(DATEDIF(D657,Setup!$B$4,"D")&lt;=60,"31–60 days",IF(DATEDIF(D657,Setup!$B$4,"D")&lt;=90,"61–90 days","91+ days")))))))))))))</f>
        <v/>
      </c>
      <c r="I657" s="5"/>
      <c r="J657" s="15">
        <f>IF(OR(H657="Current",H657="1–30 days",H657="31–60 days",H657="61–90 days",H657="91+ days"),F657,0)</f>
        <v>0</v>
      </c>
      <c r="K657">
        <f>IF(J657&gt;0,IF(COUNTIFS($M$5:$M657,M657,$J$5:$J657,"&gt;0")=1,1,0),0)</f>
        <v>0</v>
      </c>
      <c r="L657" t="str">
        <f>IF(A657="","","k"&amp;SUBSTITUTE(SUBSTITUTE(SUBSTITUTE(SUBSTITUTE(SUBSTITUTE(SUBSTITUTE(A657,"~","{t}"),"*","{s}"),"?","{q}"),"&lt;","{lt}"),"&gt;","{gt}"),"=","{eq}"))</f>
        <v/>
      </c>
      <c r="M657" t="str">
        <f>IF(B657="","","k"&amp;SUBSTITUTE(SUBSTITUTE(SUBSTITUTE(SUBSTITUTE(SUBSTITUTE(SUBSTITUTE(B657,"~","{t}"),"*","{s}"),"?","{q}"),"&lt;","{lt}"),"&gt;","{gt}"),"=","{eq}"))</f>
        <v/>
      </c>
    </row>
    <row r="658" spans="1:13" x14ac:dyDescent="0.25">
      <c r="A658" s="5"/>
      <c r="B658" s="5"/>
      <c r="C658" s="8"/>
      <c r="D658" s="8"/>
      <c r="E658" s="12"/>
      <c r="F658" s="12"/>
      <c r="G658" s="13" t="str">
        <f>IF(OR(H658="Current",H658="1–30 days",H658="31–60 days",H658="61–90 days",H658="91+ days"),IF(D658&gt;=Setup!$B$4,0,DATEDIF(D658,Setup!$B$4,"D")),"")</f>
        <v/>
      </c>
      <c r="H658" s="14" t="str">
        <f>IF(AND(A658="",B658="",C658="",D658="",E658="",F658=""),"",IF(OR(A658="",B658="",C658="",D658="",E658="",F658=""),"Incomplete",IF(COUNTIF($L$5:$L$1004,L658)&gt;1,"Check invoice #",IF(OR(COUNT(E658)=0,COUNT(F658)=0),"Check amounts",IF(OR(E658&lt;0,F658&lt;0,F658&gt;E658),"Check amounts",IF(OR(COUNT(C658)=0,COUNT(D658)=0),"Check dates",IF(D658&lt;C658,"Check dates",IF(ROUND(F658,2)=0,"Paid / zero balance",IF(Setup!$B$4="","Set aging date",IF(D658&gt;=Setup!$B$4,"Current",IF(DATEDIF(D658,Setup!$B$4,"D")&lt;=30,"1–30 days",IF(DATEDIF(D658,Setup!$B$4,"D")&lt;=60,"31–60 days",IF(DATEDIF(D658,Setup!$B$4,"D")&lt;=90,"61–90 days","91+ days")))))))))))))</f>
        <v/>
      </c>
      <c r="I658" s="5"/>
      <c r="J658" s="15">
        <f>IF(OR(H658="Current",H658="1–30 days",H658="31–60 days",H658="61–90 days",H658="91+ days"),F658,0)</f>
        <v>0</v>
      </c>
      <c r="K658">
        <f>IF(J658&gt;0,IF(COUNTIFS($M$5:$M658,M658,$J$5:$J658,"&gt;0")=1,1,0),0)</f>
        <v>0</v>
      </c>
      <c r="L658" t="str">
        <f>IF(A658="","","k"&amp;SUBSTITUTE(SUBSTITUTE(SUBSTITUTE(SUBSTITUTE(SUBSTITUTE(SUBSTITUTE(A658,"~","{t}"),"*","{s}"),"?","{q}"),"&lt;","{lt}"),"&gt;","{gt}"),"=","{eq}"))</f>
        <v/>
      </c>
      <c r="M658" t="str">
        <f>IF(B658="","","k"&amp;SUBSTITUTE(SUBSTITUTE(SUBSTITUTE(SUBSTITUTE(SUBSTITUTE(SUBSTITUTE(B658,"~","{t}"),"*","{s}"),"?","{q}"),"&lt;","{lt}"),"&gt;","{gt}"),"=","{eq}"))</f>
        <v/>
      </c>
    </row>
    <row r="659" spans="1:13" x14ac:dyDescent="0.25">
      <c r="A659" s="5"/>
      <c r="B659" s="5"/>
      <c r="C659" s="8"/>
      <c r="D659" s="8"/>
      <c r="E659" s="12"/>
      <c r="F659" s="12"/>
      <c r="G659" s="13" t="str">
        <f>IF(OR(H659="Current",H659="1–30 days",H659="31–60 days",H659="61–90 days",H659="91+ days"),IF(D659&gt;=Setup!$B$4,0,DATEDIF(D659,Setup!$B$4,"D")),"")</f>
        <v/>
      </c>
      <c r="H659" s="14" t="str">
        <f>IF(AND(A659="",B659="",C659="",D659="",E659="",F659=""),"",IF(OR(A659="",B659="",C659="",D659="",E659="",F659=""),"Incomplete",IF(COUNTIF($L$5:$L$1004,L659)&gt;1,"Check invoice #",IF(OR(COUNT(E659)=0,COUNT(F659)=0),"Check amounts",IF(OR(E659&lt;0,F659&lt;0,F659&gt;E659),"Check amounts",IF(OR(COUNT(C659)=0,COUNT(D659)=0),"Check dates",IF(D659&lt;C659,"Check dates",IF(ROUND(F659,2)=0,"Paid / zero balance",IF(Setup!$B$4="","Set aging date",IF(D659&gt;=Setup!$B$4,"Current",IF(DATEDIF(D659,Setup!$B$4,"D")&lt;=30,"1–30 days",IF(DATEDIF(D659,Setup!$B$4,"D")&lt;=60,"31–60 days",IF(DATEDIF(D659,Setup!$B$4,"D")&lt;=90,"61–90 days","91+ days")))))))))))))</f>
        <v/>
      </c>
      <c r="I659" s="5"/>
      <c r="J659" s="15">
        <f>IF(OR(H659="Current",H659="1–30 days",H659="31–60 days",H659="61–90 days",H659="91+ days"),F659,0)</f>
        <v>0</v>
      </c>
      <c r="K659">
        <f>IF(J659&gt;0,IF(COUNTIFS($M$5:$M659,M659,$J$5:$J659,"&gt;0")=1,1,0),0)</f>
        <v>0</v>
      </c>
      <c r="L659" t="str">
        <f>IF(A659="","","k"&amp;SUBSTITUTE(SUBSTITUTE(SUBSTITUTE(SUBSTITUTE(SUBSTITUTE(SUBSTITUTE(A659,"~","{t}"),"*","{s}"),"?","{q}"),"&lt;","{lt}"),"&gt;","{gt}"),"=","{eq}"))</f>
        <v/>
      </c>
      <c r="M659" t="str">
        <f>IF(B659="","","k"&amp;SUBSTITUTE(SUBSTITUTE(SUBSTITUTE(SUBSTITUTE(SUBSTITUTE(SUBSTITUTE(B659,"~","{t}"),"*","{s}"),"?","{q}"),"&lt;","{lt}"),"&gt;","{gt}"),"=","{eq}"))</f>
        <v/>
      </c>
    </row>
    <row r="660" spans="1:13" x14ac:dyDescent="0.25">
      <c r="A660" s="5"/>
      <c r="B660" s="5"/>
      <c r="C660" s="8"/>
      <c r="D660" s="8"/>
      <c r="E660" s="12"/>
      <c r="F660" s="12"/>
      <c r="G660" s="13" t="str">
        <f>IF(OR(H660="Current",H660="1–30 days",H660="31–60 days",H660="61–90 days",H660="91+ days"),IF(D660&gt;=Setup!$B$4,0,DATEDIF(D660,Setup!$B$4,"D")),"")</f>
        <v/>
      </c>
      <c r="H660" s="14" t="str">
        <f>IF(AND(A660="",B660="",C660="",D660="",E660="",F660=""),"",IF(OR(A660="",B660="",C660="",D660="",E660="",F660=""),"Incomplete",IF(COUNTIF($L$5:$L$1004,L660)&gt;1,"Check invoice #",IF(OR(COUNT(E660)=0,COUNT(F660)=0),"Check amounts",IF(OR(E660&lt;0,F660&lt;0,F660&gt;E660),"Check amounts",IF(OR(COUNT(C660)=0,COUNT(D660)=0),"Check dates",IF(D660&lt;C660,"Check dates",IF(ROUND(F660,2)=0,"Paid / zero balance",IF(Setup!$B$4="","Set aging date",IF(D660&gt;=Setup!$B$4,"Current",IF(DATEDIF(D660,Setup!$B$4,"D")&lt;=30,"1–30 days",IF(DATEDIF(D660,Setup!$B$4,"D")&lt;=60,"31–60 days",IF(DATEDIF(D660,Setup!$B$4,"D")&lt;=90,"61–90 days","91+ days")))))))))))))</f>
        <v/>
      </c>
      <c r="I660" s="5"/>
      <c r="J660" s="15">
        <f>IF(OR(H660="Current",H660="1–30 days",H660="31–60 days",H660="61–90 days",H660="91+ days"),F660,0)</f>
        <v>0</v>
      </c>
      <c r="K660">
        <f>IF(J660&gt;0,IF(COUNTIFS($M$5:$M660,M660,$J$5:$J660,"&gt;0")=1,1,0),0)</f>
        <v>0</v>
      </c>
      <c r="L660" t="str">
        <f>IF(A660="","","k"&amp;SUBSTITUTE(SUBSTITUTE(SUBSTITUTE(SUBSTITUTE(SUBSTITUTE(SUBSTITUTE(A660,"~","{t}"),"*","{s}"),"?","{q}"),"&lt;","{lt}"),"&gt;","{gt}"),"=","{eq}"))</f>
        <v/>
      </c>
      <c r="M660" t="str">
        <f>IF(B660="","","k"&amp;SUBSTITUTE(SUBSTITUTE(SUBSTITUTE(SUBSTITUTE(SUBSTITUTE(SUBSTITUTE(B660,"~","{t}"),"*","{s}"),"?","{q}"),"&lt;","{lt}"),"&gt;","{gt}"),"=","{eq}"))</f>
        <v/>
      </c>
    </row>
    <row r="661" spans="1:13" x14ac:dyDescent="0.25">
      <c r="A661" s="5"/>
      <c r="B661" s="5"/>
      <c r="C661" s="8"/>
      <c r="D661" s="8"/>
      <c r="E661" s="12"/>
      <c r="F661" s="12"/>
      <c r="G661" s="13" t="str">
        <f>IF(OR(H661="Current",H661="1–30 days",H661="31–60 days",H661="61–90 days",H661="91+ days"),IF(D661&gt;=Setup!$B$4,0,DATEDIF(D661,Setup!$B$4,"D")),"")</f>
        <v/>
      </c>
      <c r="H661" s="14" t="str">
        <f>IF(AND(A661="",B661="",C661="",D661="",E661="",F661=""),"",IF(OR(A661="",B661="",C661="",D661="",E661="",F661=""),"Incomplete",IF(COUNTIF($L$5:$L$1004,L661)&gt;1,"Check invoice #",IF(OR(COUNT(E661)=0,COUNT(F661)=0),"Check amounts",IF(OR(E661&lt;0,F661&lt;0,F661&gt;E661),"Check amounts",IF(OR(COUNT(C661)=0,COUNT(D661)=0),"Check dates",IF(D661&lt;C661,"Check dates",IF(ROUND(F661,2)=0,"Paid / zero balance",IF(Setup!$B$4="","Set aging date",IF(D661&gt;=Setup!$B$4,"Current",IF(DATEDIF(D661,Setup!$B$4,"D")&lt;=30,"1–30 days",IF(DATEDIF(D661,Setup!$B$4,"D")&lt;=60,"31–60 days",IF(DATEDIF(D661,Setup!$B$4,"D")&lt;=90,"61–90 days","91+ days")))))))))))))</f>
        <v/>
      </c>
      <c r="I661" s="5"/>
      <c r="J661" s="15">
        <f>IF(OR(H661="Current",H661="1–30 days",H661="31–60 days",H661="61–90 days",H661="91+ days"),F661,0)</f>
        <v>0</v>
      </c>
      <c r="K661">
        <f>IF(J661&gt;0,IF(COUNTIFS($M$5:$M661,M661,$J$5:$J661,"&gt;0")=1,1,0),0)</f>
        <v>0</v>
      </c>
      <c r="L661" t="str">
        <f>IF(A661="","","k"&amp;SUBSTITUTE(SUBSTITUTE(SUBSTITUTE(SUBSTITUTE(SUBSTITUTE(SUBSTITUTE(A661,"~","{t}"),"*","{s}"),"?","{q}"),"&lt;","{lt}"),"&gt;","{gt}"),"=","{eq}"))</f>
        <v/>
      </c>
      <c r="M661" t="str">
        <f>IF(B661="","","k"&amp;SUBSTITUTE(SUBSTITUTE(SUBSTITUTE(SUBSTITUTE(SUBSTITUTE(SUBSTITUTE(B661,"~","{t}"),"*","{s}"),"?","{q}"),"&lt;","{lt}"),"&gt;","{gt}"),"=","{eq}"))</f>
        <v/>
      </c>
    </row>
    <row r="662" spans="1:13" x14ac:dyDescent="0.25">
      <c r="A662" s="5"/>
      <c r="B662" s="5"/>
      <c r="C662" s="8"/>
      <c r="D662" s="8"/>
      <c r="E662" s="12"/>
      <c r="F662" s="12"/>
      <c r="G662" s="13" t="str">
        <f>IF(OR(H662="Current",H662="1–30 days",H662="31–60 days",H662="61–90 days",H662="91+ days"),IF(D662&gt;=Setup!$B$4,0,DATEDIF(D662,Setup!$B$4,"D")),"")</f>
        <v/>
      </c>
      <c r="H662" s="14" t="str">
        <f>IF(AND(A662="",B662="",C662="",D662="",E662="",F662=""),"",IF(OR(A662="",B662="",C662="",D662="",E662="",F662=""),"Incomplete",IF(COUNTIF($L$5:$L$1004,L662)&gt;1,"Check invoice #",IF(OR(COUNT(E662)=0,COUNT(F662)=0),"Check amounts",IF(OR(E662&lt;0,F662&lt;0,F662&gt;E662),"Check amounts",IF(OR(COUNT(C662)=0,COUNT(D662)=0),"Check dates",IF(D662&lt;C662,"Check dates",IF(ROUND(F662,2)=0,"Paid / zero balance",IF(Setup!$B$4="","Set aging date",IF(D662&gt;=Setup!$B$4,"Current",IF(DATEDIF(D662,Setup!$B$4,"D")&lt;=30,"1–30 days",IF(DATEDIF(D662,Setup!$B$4,"D")&lt;=60,"31–60 days",IF(DATEDIF(D662,Setup!$B$4,"D")&lt;=90,"61–90 days","91+ days")))))))))))))</f>
        <v/>
      </c>
      <c r="I662" s="5"/>
      <c r="J662" s="15">
        <f>IF(OR(H662="Current",H662="1–30 days",H662="31–60 days",H662="61–90 days",H662="91+ days"),F662,0)</f>
        <v>0</v>
      </c>
      <c r="K662">
        <f>IF(J662&gt;0,IF(COUNTIFS($M$5:$M662,M662,$J$5:$J662,"&gt;0")=1,1,0),0)</f>
        <v>0</v>
      </c>
      <c r="L662" t="str">
        <f>IF(A662="","","k"&amp;SUBSTITUTE(SUBSTITUTE(SUBSTITUTE(SUBSTITUTE(SUBSTITUTE(SUBSTITUTE(A662,"~","{t}"),"*","{s}"),"?","{q}"),"&lt;","{lt}"),"&gt;","{gt}"),"=","{eq}"))</f>
        <v/>
      </c>
      <c r="M662" t="str">
        <f>IF(B662="","","k"&amp;SUBSTITUTE(SUBSTITUTE(SUBSTITUTE(SUBSTITUTE(SUBSTITUTE(SUBSTITUTE(B662,"~","{t}"),"*","{s}"),"?","{q}"),"&lt;","{lt}"),"&gt;","{gt}"),"=","{eq}"))</f>
        <v/>
      </c>
    </row>
    <row r="663" spans="1:13" x14ac:dyDescent="0.25">
      <c r="A663" s="5"/>
      <c r="B663" s="5"/>
      <c r="C663" s="8"/>
      <c r="D663" s="8"/>
      <c r="E663" s="12"/>
      <c r="F663" s="12"/>
      <c r="G663" s="13" t="str">
        <f>IF(OR(H663="Current",H663="1–30 days",H663="31–60 days",H663="61–90 days",H663="91+ days"),IF(D663&gt;=Setup!$B$4,0,DATEDIF(D663,Setup!$B$4,"D")),"")</f>
        <v/>
      </c>
      <c r="H663" s="14" t="str">
        <f>IF(AND(A663="",B663="",C663="",D663="",E663="",F663=""),"",IF(OR(A663="",B663="",C663="",D663="",E663="",F663=""),"Incomplete",IF(COUNTIF($L$5:$L$1004,L663)&gt;1,"Check invoice #",IF(OR(COUNT(E663)=0,COUNT(F663)=0),"Check amounts",IF(OR(E663&lt;0,F663&lt;0,F663&gt;E663),"Check amounts",IF(OR(COUNT(C663)=0,COUNT(D663)=0),"Check dates",IF(D663&lt;C663,"Check dates",IF(ROUND(F663,2)=0,"Paid / zero balance",IF(Setup!$B$4="","Set aging date",IF(D663&gt;=Setup!$B$4,"Current",IF(DATEDIF(D663,Setup!$B$4,"D")&lt;=30,"1–30 days",IF(DATEDIF(D663,Setup!$B$4,"D")&lt;=60,"31–60 days",IF(DATEDIF(D663,Setup!$B$4,"D")&lt;=90,"61–90 days","91+ days")))))))))))))</f>
        <v/>
      </c>
      <c r="I663" s="5"/>
      <c r="J663" s="15">
        <f>IF(OR(H663="Current",H663="1–30 days",H663="31–60 days",H663="61–90 days",H663="91+ days"),F663,0)</f>
        <v>0</v>
      </c>
      <c r="K663">
        <f>IF(J663&gt;0,IF(COUNTIFS($M$5:$M663,M663,$J$5:$J663,"&gt;0")=1,1,0),0)</f>
        <v>0</v>
      </c>
      <c r="L663" t="str">
        <f>IF(A663="","","k"&amp;SUBSTITUTE(SUBSTITUTE(SUBSTITUTE(SUBSTITUTE(SUBSTITUTE(SUBSTITUTE(A663,"~","{t}"),"*","{s}"),"?","{q}"),"&lt;","{lt}"),"&gt;","{gt}"),"=","{eq}"))</f>
        <v/>
      </c>
      <c r="M663" t="str">
        <f>IF(B663="","","k"&amp;SUBSTITUTE(SUBSTITUTE(SUBSTITUTE(SUBSTITUTE(SUBSTITUTE(SUBSTITUTE(B663,"~","{t}"),"*","{s}"),"?","{q}"),"&lt;","{lt}"),"&gt;","{gt}"),"=","{eq}"))</f>
        <v/>
      </c>
    </row>
    <row r="664" spans="1:13" x14ac:dyDescent="0.25">
      <c r="A664" s="5"/>
      <c r="B664" s="5"/>
      <c r="C664" s="8"/>
      <c r="D664" s="8"/>
      <c r="E664" s="12"/>
      <c r="F664" s="12"/>
      <c r="G664" s="13" t="str">
        <f>IF(OR(H664="Current",H664="1–30 days",H664="31–60 days",H664="61–90 days",H664="91+ days"),IF(D664&gt;=Setup!$B$4,0,DATEDIF(D664,Setup!$B$4,"D")),"")</f>
        <v/>
      </c>
      <c r="H664" s="14" t="str">
        <f>IF(AND(A664="",B664="",C664="",D664="",E664="",F664=""),"",IF(OR(A664="",B664="",C664="",D664="",E664="",F664=""),"Incomplete",IF(COUNTIF($L$5:$L$1004,L664)&gt;1,"Check invoice #",IF(OR(COUNT(E664)=0,COUNT(F664)=0),"Check amounts",IF(OR(E664&lt;0,F664&lt;0,F664&gt;E664),"Check amounts",IF(OR(COUNT(C664)=0,COUNT(D664)=0),"Check dates",IF(D664&lt;C664,"Check dates",IF(ROUND(F664,2)=0,"Paid / zero balance",IF(Setup!$B$4="","Set aging date",IF(D664&gt;=Setup!$B$4,"Current",IF(DATEDIF(D664,Setup!$B$4,"D")&lt;=30,"1–30 days",IF(DATEDIF(D664,Setup!$B$4,"D")&lt;=60,"31–60 days",IF(DATEDIF(D664,Setup!$B$4,"D")&lt;=90,"61–90 days","91+ days")))))))))))))</f>
        <v/>
      </c>
      <c r="I664" s="5"/>
      <c r="J664" s="15">
        <f>IF(OR(H664="Current",H664="1–30 days",H664="31–60 days",H664="61–90 days",H664="91+ days"),F664,0)</f>
        <v>0</v>
      </c>
      <c r="K664">
        <f>IF(J664&gt;0,IF(COUNTIFS($M$5:$M664,M664,$J$5:$J664,"&gt;0")=1,1,0),0)</f>
        <v>0</v>
      </c>
      <c r="L664" t="str">
        <f>IF(A664="","","k"&amp;SUBSTITUTE(SUBSTITUTE(SUBSTITUTE(SUBSTITUTE(SUBSTITUTE(SUBSTITUTE(A664,"~","{t}"),"*","{s}"),"?","{q}"),"&lt;","{lt}"),"&gt;","{gt}"),"=","{eq}"))</f>
        <v/>
      </c>
      <c r="M664" t="str">
        <f>IF(B664="","","k"&amp;SUBSTITUTE(SUBSTITUTE(SUBSTITUTE(SUBSTITUTE(SUBSTITUTE(SUBSTITUTE(B664,"~","{t}"),"*","{s}"),"?","{q}"),"&lt;","{lt}"),"&gt;","{gt}"),"=","{eq}"))</f>
        <v/>
      </c>
    </row>
    <row r="665" spans="1:13" x14ac:dyDescent="0.25">
      <c r="A665" s="5"/>
      <c r="B665" s="5"/>
      <c r="C665" s="8"/>
      <c r="D665" s="8"/>
      <c r="E665" s="12"/>
      <c r="F665" s="12"/>
      <c r="G665" s="13" t="str">
        <f>IF(OR(H665="Current",H665="1–30 days",H665="31–60 days",H665="61–90 days",H665="91+ days"),IF(D665&gt;=Setup!$B$4,0,DATEDIF(D665,Setup!$B$4,"D")),"")</f>
        <v/>
      </c>
      <c r="H665" s="14" t="str">
        <f>IF(AND(A665="",B665="",C665="",D665="",E665="",F665=""),"",IF(OR(A665="",B665="",C665="",D665="",E665="",F665=""),"Incomplete",IF(COUNTIF($L$5:$L$1004,L665)&gt;1,"Check invoice #",IF(OR(COUNT(E665)=0,COUNT(F665)=0),"Check amounts",IF(OR(E665&lt;0,F665&lt;0,F665&gt;E665),"Check amounts",IF(OR(COUNT(C665)=0,COUNT(D665)=0),"Check dates",IF(D665&lt;C665,"Check dates",IF(ROUND(F665,2)=0,"Paid / zero balance",IF(Setup!$B$4="","Set aging date",IF(D665&gt;=Setup!$B$4,"Current",IF(DATEDIF(D665,Setup!$B$4,"D")&lt;=30,"1–30 days",IF(DATEDIF(D665,Setup!$B$4,"D")&lt;=60,"31–60 days",IF(DATEDIF(D665,Setup!$B$4,"D")&lt;=90,"61–90 days","91+ days")))))))))))))</f>
        <v/>
      </c>
      <c r="I665" s="5"/>
      <c r="J665" s="15">
        <f>IF(OR(H665="Current",H665="1–30 days",H665="31–60 days",H665="61–90 days",H665="91+ days"),F665,0)</f>
        <v>0</v>
      </c>
      <c r="K665">
        <f>IF(J665&gt;0,IF(COUNTIFS($M$5:$M665,M665,$J$5:$J665,"&gt;0")=1,1,0),0)</f>
        <v>0</v>
      </c>
      <c r="L665" t="str">
        <f>IF(A665="","","k"&amp;SUBSTITUTE(SUBSTITUTE(SUBSTITUTE(SUBSTITUTE(SUBSTITUTE(SUBSTITUTE(A665,"~","{t}"),"*","{s}"),"?","{q}"),"&lt;","{lt}"),"&gt;","{gt}"),"=","{eq}"))</f>
        <v/>
      </c>
      <c r="M665" t="str">
        <f>IF(B665="","","k"&amp;SUBSTITUTE(SUBSTITUTE(SUBSTITUTE(SUBSTITUTE(SUBSTITUTE(SUBSTITUTE(B665,"~","{t}"),"*","{s}"),"?","{q}"),"&lt;","{lt}"),"&gt;","{gt}"),"=","{eq}"))</f>
        <v/>
      </c>
    </row>
    <row r="666" spans="1:13" x14ac:dyDescent="0.25">
      <c r="A666" s="5"/>
      <c r="B666" s="5"/>
      <c r="C666" s="8"/>
      <c r="D666" s="8"/>
      <c r="E666" s="12"/>
      <c r="F666" s="12"/>
      <c r="G666" s="13" t="str">
        <f>IF(OR(H666="Current",H666="1–30 days",H666="31–60 days",H666="61–90 days",H666="91+ days"),IF(D666&gt;=Setup!$B$4,0,DATEDIF(D666,Setup!$B$4,"D")),"")</f>
        <v/>
      </c>
      <c r="H666" s="14" t="str">
        <f>IF(AND(A666="",B666="",C666="",D666="",E666="",F666=""),"",IF(OR(A666="",B666="",C666="",D666="",E666="",F666=""),"Incomplete",IF(COUNTIF($L$5:$L$1004,L666)&gt;1,"Check invoice #",IF(OR(COUNT(E666)=0,COUNT(F666)=0),"Check amounts",IF(OR(E666&lt;0,F666&lt;0,F666&gt;E666),"Check amounts",IF(OR(COUNT(C666)=0,COUNT(D666)=0),"Check dates",IF(D666&lt;C666,"Check dates",IF(ROUND(F666,2)=0,"Paid / zero balance",IF(Setup!$B$4="","Set aging date",IF(D666&gt;=Setup!$B$4,"Current",IF(DATEDIF(D666,Setup!$B$4,"D")&lt;=30,"1–30 days",IF(DATEDIF(D666,Setup!$B$4,"D")&lt;=60,"31–60 days",IF(DATEDIF(D666,Setup!$B$4,"D")&lt;=90,"61–90 days","91+ days")))))))))))))</f>
        <v/>
      </c>
      <c r="I666" s="5"/>
      <c r="J666" s="15">
        <f>IF(OR(H666="Current",H666="1–30 days",H666="31–60 days",H666="61–90 days",H666="91+ days"),F666,0)</f>
        <v>0</v>
      </c>
      <c r="K666">
        <f>IF(J666&gt;0,IF(COUNTIFS($M$5:$M666,M666,$J$5:$J666,"&gt;0")=1,1,0),0)</f>
        <v>0</v>
      </c>
      <c r="L666" t="str">
        <f>IF(A666="","","k"&amp;SUBSTITUTE(SUBSTITUTE(SUBSTITUTE(SUBSTITUTE(SUBSTITUTE(SUBSTITUTE(A666,"~","{t}"),"*","{s}"),"?","{q}"),"&lt;","{lt}"),"&gt;","{gt}"),"=","{eq}"))</f>
        <v/>
      </c>
      <c r="M666" t="str">
        <f>IF(B666="","","k"&amp;SUBSTITUTE(SUBSTITUTE(SUBSTITUTE(SUBSTITUTE(SUBSTITUTE(SUBSTITUTE(B666,"~","{t}"),"*","{s}"),"?","{q}"),"&lt;","{lt}"),"&gt;","{gt}"),"=","{eq}"))</f>
        <v/>
      </c>
    </row>
    <row r="667" spans="1:13" x14ac:dyDescent="0.25">
      <c r="A667" s="5"/>
      <c r="B667" s="5"/>
      <c r="C667" s="8"/>
      <c r="D667" s="8"/>
      <c r="E667" s="12"/>
      <c r="F667" s="12"/>
      <c r="G667" s="13" t="str">
        <f>IF(OR(H667="Current",H667="1–30 days",H667="31–60 days",H667="61–90 days",H667="91+ days"),IF(D667&gt;=Setup!$B$4,0,DATEDIF(D667,Setup!$B$4,"D")),"")</f>
        <v/>
      </c>
      <c r="H667" s="14" t="str">
        <f>IF(AND(A667="",B667="",C667="",D667="",E667="",F667=""),"",IF(OR(A667="",B667="",C667="",D667="",E667="",F667=""),"Incomplete",IF(COUNTIF($L$5:$L$1004,L667)&gt;1,"Check invoice #",IF(OR(COUNT(E667)=0,COUNT(F667)=0),"Check amounts",IF(OR(E667&lt;0,F667&lt;0,F667&gt;E667),"Check amounts",IF(OR(COUNT(C667)=0,COUNT(D667)=0),"Check dates",IF(D667&lt;C667,"Check dates",IF(ROUND(F667,2)=0,"Paid / zero balance",IF(Setup!$B$4="","Set aging date",IF(D667&gt;=Setup!$B$4,"Current",IF(DATEDIF(D667,Setup!$B$4,"D")&lt;=30,"1–30 days",IF(DATEDIF(D667,Setup!$B$4,"D")&lt;=60,"31–60 days",IF(DATEDIF(D667,Setup!$B$4,"D")&lt;=90,"61–90 days","91+ days")))))))))))))</f>
        <v/>
      </c>
      <c r="I667" s="5"/>
      <c r="J667" s="15">
        <f>IF(OR(H667="Current",H667="1–30 days",H667="31–60 days",H667="61–90 days",H667="91+ days"),F667,0)</f>
        <v>0</v>
      </c>
      <c r="K667">
        <f>IF(J667&gt;0,IF(COUNTIFS($M$5:$M667,M667,$J$5:$J667,"&gt;0")=1,1,0),0)</f>
        <v>0</v>
      </c>
      <c r="L667" t="str">
        <f>IF(A667="","","k"&amp;SUBSTITUTE(SUBSTITUTE(SUBSTITUTE(SUBSTITUTE(SUBSTITUTE(SUBSTITUTE(A667,"~","{t}"),"*","{s}"),"?","{q}"),"&lt;","{lt}"),"&gt;","{gt}"),"=","{eq}"))</f>
        <v/>
      </c>
      <c r="M667" t="str">
        <f>IF(B667="","","k"&amp;SUBSTITUTE(SUBSTITUTE(SUBSTITUTE(SUBSTITUTE(SUBSTITUTE(SUBSTITUTE(B667,"~","{t}"),"*","{s}"),"?","{q}"),"&lt;","{lt}"),"&gt;","{gt}"),"=","{eq}"))</f>
        <v/>
      </c>
    </row>
    <row r="668" spans="1:13" x14ac:dyDescent="0.25">
      <c r="A668" s="5"/>
      <c r="B668" s="5"/>
      <c r="C668" s="8"/>
      <c r="D668" s="8"/>
      <c r="E668" s="12"/>
      <c r="F668" s="12"/>
      <c r="G668" s="13" t="str">
        <f>IF(OR(H668="Current",H668="1–30 days",H668="31–60 days",H668="61–90 days",H668="91+ days"),IF(D668&gt;=Setup!$B$4,0,DATEDIF(D668,Setup!$B$4,"D")),"")</f>
        <v/>
      </c>
      <c r="H668" s="14" t="str">
        <f>IF(AND(A668="",B668="",C668="",D668="",E668="",F668=""),"",IF(OR(A668="",B668="",C668="",D668="",E668="",F668=""),"Incomplete",IF(COUNTIF($L$5:$L$1004,L668)&gt;1,"Check invoice #",IF(OR(COUNT(E668)=0,COUNT(F668)=0),"Check amounts",IF(OR(E668&lt;0,F668&lt;0,F668&gt;E668),"Check amounts",IF(OR(COUNT(C668)=0,COUNT(D668)=0),"Check dates",IF(D668&lt;C668,"Check dates",IF(ROUND(F668,2)=0,"Paid / zero balance",IF(Setup!$B$4="","Set aging date",IF(D668&gt;=Setup!$B$4,"Current",IF(DATEDIF(D668,Setup!$B$4,"D")&lt;=30,"1–30 days",IF(DATEDIF(D668,Setup!$B$4,"D")&lt;=60,"31–60 days",IF(DATEDIF(D668,Setup!$B$4,"D")&lt;=90,"61–90 days","91+ days")))))))))))))</f>
        <v/>
      </c>
      <c r="I668" s="5"/>
      <c r="J668" s="15">
        <f>IF(OR(H668="Current",H668="1–30 days",H668="31–60 days",H668="61–90 days",H668="91+ days"),F668,0)</f>
        <v>0</v>
      </c>
      <c r="K668">
        <f>IF(J668&gt;0,IF(COUNTIFS($M$5:$M668,M668,$J$5:$J668,"&gt;0")=1,1,0),0)</f>
        <v>0</v>
      </c>
      <c r="L668" t="str">
        <f>IF(A668="","","k"&amp;SUBSTITUTE(SUBSTITUTE(SUBSTITUTE(SUBSTITUTE(SUBSTITUTE(SUBSTITUTE(A668,"~","{t}"),"*","{s}"),"?","{q}"),"&lt;","{lt}"),"&gt;","{gt}"),"=","{eq}"))</f>
        <v/>
      </c>
      <c r="M668" t="str">
        <f>IF(B668="","","k"&amp;SUBSTITUTE(SUBSTITUTE(SUBSTITUTE(SUBSTITUTE(SUBSTITUTE(SUBSTITUTE(B668,"~","{t}"),"*","{s}"),"?","{q}"),"&lt;","{lt}"),"&gt;","{gt}"),"=","{eq}"))</f>
        <v/>
      </c>
    </row>
    <row r="669" spans="1:13" x14ac:dyDescent="0.25">
      <c r="A669" s="5"/>
      <c r="B669" s="5"/>
      <c r="C669" s="8"/>
      <c r="D669" s="8"/>
      <c r="E669" s="12"/>
      <c r="F669" s="12"/>
      <c r="G669" s="13" t="str">
        <f>IF(OR(H669="Current",H669="1–30 days",H669="31–60 days",H669="61–90 days",H669="91+ days"),IF(D669&gt;=Setup!$B$4,0,DATEDIF(D669,Setup!$B$4,"D")),"")</f>
        <v/>
      </c>
      <c r="H669" s="14" t="str">
        <f>IF(AND(A669="",B669="",C669="",D669="",E669="",F669=""),"",IF(OR(A669="",B669="",C669="",D669="",E669="",F669=""),"Incomplete",IF(COUNTIF($L$5:$L$1004,L669)&gt;1,"Check invoice #",IF(OR(COUNT(E669)=0,COUNT(F669)=0),"Check amounts",IF(OR(E669&lt;0,F669&lt;0,F669&gt;E669),"Check amounts",IF(OR(COUNT(C669)=0,COUNT(D669)=0),"Check dates",IF(D669&lt;C669,"Check dates",IF(ROUND(F669,2)=0,"Paid / zero balance",IF(Setup!$B$4="","Set aging date",IF(D669&gt;=Setup!$B$4,"Current",IF(DATEDIF(D669,Setup!$B$4,"D")&lt;=30,"1–30 days",IF(DATEDIF(D669,Setup!$B$4,"D")&lt;=60,"31–60 days",IF(DATEDIF(D669,Setup!$B$4,"D")&lt;=90,"61–90 days","91+ days")))))))))))))</f>
        <v/>
      </c>
      <c r="I669" s="5"/>
      <c r="J669" s="15">
        <f>IF(OR(H669="Current",H669="1–30 days",H669="31–60 days",H669="61–90 days",H669="91+ days"),F669,0)</f>
        <v>0</v>
      </c>
      <c r="K669">
        <f>IF(J669&gt;0,IF(COUNTIFS($M$5:$M669,M669,$J$5:$J669,"&gt;0")=1,1,0),0)</f>
        <v>0</v>
      </c>
      <c r="L669" t="str">
        <f>IF(A669="","","k"&amp;SUBSTITUTE(SUBSTITUTE(SUBSTITUTE(SUBSTITUTE(SUBSTITUTE(SUBSTITUTE(A669,"~","{t}"),"*","{s}"),"?","{q}"),"&lt;","{lt}"),"&gt;","{gt}"),"=","{eq}"))</f>
        <v/>
      </c>
      <c r="M669" t="str">
        <f>IF(B669="","","k"&amp;SUBSTITUTE(SUBSTITUTE(SUBSTITUTE(SUBSTITUTE(SUBSTITUTE(SUBSTITUTE(B669,"~","{t}"),"*","{s}"),"?","{q}"),"&lt;","{lt}"),"&gt;","{gt}"),"=","{eq}"))</f>
        <v/>
      </c>
    </row>
    <row r="670" spans="1:13" x14ac:dyDescent="0.25">
      <c r="A670" s="5"/>
      <c r="B670" s="5"/>
      <c r="C670" s="8"/>
      <c r="D670" s="8"/>
      <c r="E670" s="12"/>
      <c r="F670" s="12"/>
      <c r="G670" s="13" t="str">
        <f>IF(OR(H670="Current",H670="1–30 days",H670="31–60 days",H670="61–90 days",H670="91+ days"),IF(D670&gt;=Setup!$B$4,0,DATEDIF(D670,Setup!$B$4,"D")),"")</f>
        <v/>
      </c>
      <c r="H670" s="14" t="str">
        <f>IF(AND(A670="",B670="",C670="",D670="",E670="",F670=""),"",IF(OR(A670="",B670="",C670="",D670="",E670="",F670=""),"Incomplete",IF(COUNTIF($L$5:$L$1004,L670)&gt;1,"Check invoice #",IF(OR(COUNT(E670)=0,COUNT(F670)=0),"Check amounts",IF(OR(E670&lt;0,F670&lt;0,F670&gt;E670),"Check amounts",IF(OR(COUNT(C670)=0,COUNT(D670)=0),"Check dates",IF(D670&lt;C670,"Check dates",IF(ROUND(F670,2)=0,"Paid / zero balance",IF(Setup!$B$4="","Set aging date",IF(D670&gt;=Setup!$B$4,"Current",IF(DATEDIF(D670,Setup!$B$4,"D")&lt;=30,"1–30 days",IF(DATEDIF(D670,Setup!$B$4,"D")&lt;=60,"31–60 days",IF(DATEDIF(D670,Setup!$B$4,"D")&lt;=90,"61–90 days","91+ days")))))))))))))</f>
        <v/>
      </c>
      <c r="I670" s="5"/>
      <c r="J670" s="15">
        <f>IF(OR(H670="Current",H670="1–30 days",H670="31–60 days",H670="61–90 days",H670="91+ days"),F670,0)</f>
        <v>0</v>
      </c>
      <c r="K670">
        <f>IF(J670&gt;0,IF(COUNTIFS($M$5:$M670,M670,$J$5:$J670,"&gt;0")=1,1,0),0)</f>
        <v>0</v>
      </c>
      <c r="L670" t="str">
        <f>IF(A670="","","k"&amp;SUBSTITUTE(SUBSTITUTE(SUBSTITUTE(SUBSTITUTE(SUBSTITUTE(SUBSTITUTE(A670,"~","{t}"),"*","{s}"),"?","{q}"),"&lt;","{lt}"),"&gt;","{gt}"),"=","{eq}"))</f>
        <v/>
      </c>
      <c r="M670" t="str">
        <f>IF(B670="","","k"&amp;SUBSTITUTE(SUBSTITUTE(SUBSTITUTE(SUBSTITUTE(SUBSTITUTE(SUBSTITUTE(B670,"~","{t}"),"*","{s}"),"?","{q}"),"&lt;","{lt}"),"&gt;","{gt}"),"=","{eq}"))</f>
        <v/>
      </c>
    </row>
    <row r="671" spans="1:13" x14ac:dyDescent="0.25">
      <c r="A671" s="5"/>
      <c r="B671" s="5"/>
      <c r="C671" s="8"/>
      <c r="D671" s="8"/>
      <c r="E671" s="12"/>
      <c r="F671" s="12"/>
      <c r="G671" s="13" t="str">
        <f>IF(OR(H671="Current",H671="1–30 days",H671="31–60 days",H671="61–90 days",H671="91+ days"),IF(D671&gt;=Setup!$B$4,0,DATEDIF(D671,Setup!$B$4,"D")),"")</f>
        <v/>
      </c>
      <c r="H671" s="14" t="str">
        <f>IF(AND(A671="",B671="",C671="",D671="",E671="",F671=""),"",IF(OR(A671="",B671="",C671="",D671="",E671="",F671=""),"Incomplete",IF(COUNTIF($L$5:$L$1004,L671)&gt;1,"Check invoice #",IF(OR(COUNT(E671)=0,COUNT(F671)=0),"Check amounts",IF(OR(E671&lt;0,F671&lt;0,F671&gt;E671),"Check amounts",IF(OR(COUNT(C671)=0,COUNT(D671)=0),"Check dates",IF(D671&lt;C671,"Check dates",IF(ROUND(F671,2)=0,"Paid / zero balance",IF(Setup!$B$4="","Set aging date",IF(D671&gt;=Setup!$B$4,"Current",IF(DATEDIF(D671,Setup!$B$4,"D")&lt;=30,"1–30 days",IF(DATEDIF(D671,Setup!$B$4,"D")&lt;=60,"31–60 days",IF(DATEDIF(D671,Setup!$B$4,"D")&lt;=90,"61–90 days","91+ days")))))))))))))</f>
        <v/>
      </c>
      <c r="I671" s="5"/>
      <c r="J671" s="15">
        <f>IF(OR(H671="Current",H671="1–30 days",H671="31–60 days",H671="61–90 days",H671="91+ days"),F671,0)</f>
        <v>0</v>
      </c>
      <c r="K671">
        <f>IF(J671&gt;0,IF(COUNTIFS($M$5:$M671,M671,$J$5:$J671,"&gt;0")=1,1,0),0)</f>
        <v>0</v>
      </c>
      <c r="L671" t="str">
        <f>IF(A671="","","k"&amp;SUBSTITUTE(SUBSTITUTE(SUBSTITUTE(SUBSTITUTE(SUBSTITUTE(SUBSTITUTE(A671,"~","{t}"),"*","{s}"),"?","{q}"),"&lt;","{lt}"),"&gt;","{gt}"),"=","{eq}"))</f>
        <v/>
      </c>
      <c r="M671" t="str">
        <f>IF(B671="","","k"&amp;SUBSTITUTE(SUBSTITUTE(SUBSTITUTE(SUBSTITUTE(SUBSTITUTE(SUBSTITUTE(B671,"~","{t}"),"*","{s}"),"?","{q}"),"&lt;","{lt}"),"&gt;","{gt}"),"=","{eq}"))</f>
        <v/>
      </c>
    </row>
    <row r="672" spans="1:13" x14ac:dyDescent="0.25">
      <c r="A672" s="5"/>
      <c r="B672" s="5"/>
      <c r="C672" s="8"/>
      <c r="D672" s="8"/>
      <c r="E672" s="12"/>
      <c r="F672" s="12"/>
      <c r="G672" s="13" t="str">
        <f>IF(OR(H672="Current",H672="1–30 days",H672="31–60 days",H672="61–90 days",H672="91+ days"),IF(D672&gt;=Setup!$B$4,0,DATEDIF(D672,Setup!$B$4,"D")),"")</f>
        <v/>
      </c>
      <c r="H672" s="14" t="str">
        <f>IF(AND(A672="",B672="",C672="",D672="",E672="",F672=""),"",IF(OR(A672="",B672="",C672="",D672="",E672="",F672=""),"Incomplete",IF(COUNTIF($L$5:$L$1004,L672)&gt;1,"Check invoice #",IF(OR(COUNT(E672)=0,COUNT(F672)=0),"Check amounts",IF(OR(E672&lt;0,F672&lt;0,F672&gt;E672),"Check amounts",IF(OR(COUNT(C672)=0,COUNT(D672)=0),"Check dates",IF(D672&lt;C672,"Check dates",IF(ROUND(F672,2)=0,"Paid / zero balance",IF(Setup!$B$4="","Set aging date",IF(D672&gt;=Setup!$B$4,"Current",IF(DATEDIF(D672,Setup!$B$4,"D")&lt;=30,"1–30 days",IF(DATEDIF(D672,Setup!$B$4,"D")&lt;=60,"31–60 days",IF(DATEDIF(D672,Setup!$B$4,"D")&lt;=90,"61–90 days","91+ days")))))))))))))</f>
        <v/>
      </c>
      <c r="I672" s="5"/>
      <c r="J672" s="15">
        <f>IF(OR(H672="Current",H672="1–30 days",H672="31–60 days",H672="61–90 days",H672="91+ days"),F672,0)</f>
        <v>0</v>
      </c>
      <c r="K672">
        <f>IF(J672&gt;0,IF(COUNTIFS($M$5:$M672,M672,$J$5:$J672,"&gt;0")=1,1,0),0)</f>
        <v>0</v>
      </c>
      <c r="L672" t="str">
        <f>IF(A672="","","k"&amp;SUBSTITUTE(SUBSTITUTE(SUBSTITUTE(SUBSTITUTE(SUBSTITUTE(SUBSTITUTE(A672,"~","{t}"),"*","{s}"),"?","{q}"),"&lt;","{lt}"),"&gt;","{gt}"),"=","{eq}"))</f>
        <v/>
      </c>
      <c r="M672" t="str">
        <f>IF(B672="","","k"&amp;SUBSTITUTE(SUBSTITUTE(SUBSTITUTE(SUBSTITUTE(SUBSTITUTE(SUBSTITUTE(B672,"~","{t}"),"*","{s}"),"?","{q}"),"&lt;","{lt}"),"&gt;","{gt}"),"=","{eq}"))</f>
        <v/>
      </c>
    </row>
    <row r="673" spans="1:13" x14ac:dyDescent="0.25">
      <c r="A673" s="5"/>
      <c r="B673" s="5"/>
      <c r="C673" s="8"/>
      <c r="D673" s="8"/>
      <c r="E673" s="12"/>
      <c r="F673" s="12"/>
      <c r="G673" s="13" t="str">
        <f>IF(OR(H673="Current",H673="1–30 days",H673="31–60 days",H673="61–90 days",H673="91+ days"),IF(D673&gt;=Setup!$B$4,0,DATEDIF(D673,Setup!$B$4,"D")),"")</f>
        <v/>
      </c>
      <c r="H673" s="14" t="str">
        <f>IF(AND(A673="",B673="",C673="",D673="",E673="",F673=""),"",IF(OR(A673="",B673="",C673="",D673="",E673="",F673=""),"Incomplete",IF(COUNTIF($L$5:$L$1004,L673)&gt;1,"Check invoice #",IF(OR(COUNT(E673)=0,COUNT(F673)=0),"Check amounts",IF(OR(E673&lt;0,F673&lt;0,F673&gt;E673),"Check amounts",IF(OR(COUNT(C673)=0,COUNT(D673)=0),"Check dates",IF(D673&lt;C673,"Check dates",IF(ROUND(F673,2)=0,"Paid / zero balance",IF(Setup!$B$4="","Set aging date",IF(D673&gt;=Setup!$B$4,"Current",IF(DATEDIF(D673,Setup!$B$4,"D")&lt;=30,"1–30 days",IF(DATEDIF(D673,Setup!$B$4,"D")&lt;=60,"31–60 days",IF(DATEDIF(D673,Setup!$B$4,"D")&lt;=90,"61–90 days","91+ days")))))))))))))</f>
        <v/>
      </c>
      <c r="I673" s="5"/>
      <c r="J673" s="15">
        <f>IF(OR(H673="Current",H673="1–30 days",H673="31–60 days",H673="61–90 days",H673="91+ days"),F673,0)</f>
        <v>0</v>
      </c>
      <c r="K673">
        <f>IF(J673&gt;0,IF(COUNTIFS($M$5:$M673,M673,$J$5:$J673,"&gt;0")=1,1,0),0)</f>
        <v>0</v>
      </c>
      <c r="L673" t="str">
        <f>IF(A673="","","k"&amp;SUBSTITUTE(SUBSTITUTE(SUBSTITUTE(SUBSTITUTE(SUBSTITUTE(SUBSTITUTE(A673,"~","{t}"),"*","{s}"),"?","{q}"),"&lt;","{lt}"),"&gt;","{gt}"),"=","{eq}"))</f>
        <v/>
      </c>
      <c r="M673" t="str">
        <f>IF(B673="","","k"&amp;SUBSTITUTE(SUBSTITUTE(SUBSTITUTE(SUBSTITUTE(SUBSTITUTE(SUBSTITUTE(B673,"~","{t}"),"*","{s}"),"?","{q}"),"&lt;","{lt}"),"&gt;","{gt}"),"=","{eq}"))</f>
        <v/>
      </c>
    </row>
    <row r="674" spans="1:13" x14ac:dyDescent="0.25">
      <c r="A674" s="5"/>
      <c r="B674" s="5"/>
      <c r="C674" s="8"/>
      <c r="D674" s="8"/>
      <c r="E674" s="12"/>
      <c r="F674" s="12"/>
      <c r="G674" s="13" t="str">
        <f>IF(OR(H674="Current",H674="1–30 days",H674="31–60 days",H674="61–90 days",H674="91+ days"),IF(D674&gt;=Setup!$B$4,0,DATEDIF(D674,Setup!$B$4,"D")),"")</f>
        <v/>
      </c>
      <c r="H674" s="14" t="str">
        <f>IF(AND(A674="",B674="",C674="",D674="",E674="",F674=""),"",IF(OR(A674="",B674="",C674="",D674="",E674="",F674=""),"Incomplete",IF(COUNTIF($L$5:$L$1004,L674)&gt;1,"Check invoice #",IF(OR(COUNT(E674)=0,COUNT(F674)=0),"Check amounts",IF(OR(E674&lt;0,F674&lt;0,F674&gt;E674),"Check amounts",IF(OR(COUNT(C674)=0,COUNT(D674)=0),"Check dates",IF(D674&lt;C674,"Check dates",IF(ROUND(F674,2)=0,"Paid / zero balance",IF(Setup!$B$4="","Set aging date",IF(D674&gt;=Setup!$B$4,"Current",IF(DATEDIF(D674,Setup!$B$4,"D")&lt;=30,"1–30 days",IF(DATEDIF(D674,Setup!$B$4,"D")&lt;=60,"31–60 days",IF(DATEDIF(D674,Setup!$B$4,"D")&lt;=90,"61–90 days","91+ days")))))))))))))</f>
        <v/>
      </c>
      <c r="I674" s="5"/>
      <c r="J674" s="15">
        <f>IF(OR(H674="Current",H674="1–30 days",H674="31–60 days",H674="61–90 days",H674="91+ days"),F674,0)</f>
        <v>0</v>
      </c>
      <c r="K674">
        <f>IF(J674&gt;0,IF(COUNTIFS($M$5:$M674,M674,$J$5:$J674,"&gt;0")=1,1,0),0)</f>
        <v>0</v>
      </c>
      <c r="L674" t="str">
        <f>IF(A674="","","k"&amp;SUBSTITUTE(SUBSTITUTE(SUBSTITUTE(SUBSTITUTE(SUBSTITUTE(SUBSTITUTE(A674,"~","{t}"),"*","{s}"),"?","{q}"),"&lt;","{lt}"),"&gt;","{gt}"),"=","{eq}"))</f>
        <v/>
      </c>
      <c r="M674" t="str">
        <f>IF(B674="","","k"&amp;SUBSTITUTE(SUBSTITUTE(SUBSTITUTE(SUBSTITUTE(SUBSTITUTE(SUBSTITUTE(B674,"~","{t}"),"*","{s}"),"?","{q}"),"&lt;","{lt}"),"&gt;","{gt}"),"=","{eq}"))</f>
        <v/>
      </c>
    </row>
    <row r="675" spans="1:13" x14ac:dyDescent="0.25">
      <c r="A675" s="5"/>
      <c r="B675" s="5"/>
      <c r="C675" s="8"/>
      <c r="D675" s="8"/>
      <c r="E675" s="12"/>
      <c r="F675" s="12"/>
      <c r="G675" s="13" t="str">
        <f>IF(OR(H675="Current",H675="1–30 days",H675="31–60 days",H675="61–90 days",H675="91+ days"),IF(D675&gt;=Setup!$B$4,0,DATEDIF(D675,Setup!$B$4,"D")),"")</f>
        <v/>
      </c>
      <c r="H675" s="14" t="str">
        <f>IF(AND(A675="",B675="",C675="",D675="",E675="",F675=""),"",IF(OR(A675="",B675="",C675="",D675="",E675="",F675=""),"Incomplete",IF(COUNTIF($L$5:$L$1004,L675)&gt;1,"Check invoice #",IF(OR(COUNT(E675)=0,COUNT(F675)=0),"Check amounts",IF(OR(E675&lt;0,F675&lt;0,F675&gt;E675),"Check amounts",IF(OR(COUNT(C675)=0,COUNT(D675)=0),"Check dates",IF(D675&lt;C675,"Check dates",IF(ROUND(F675,2)=0,"Paid / zero balance",IF(Setup!$B$4="","Set aging date",IF(D675&gt;=Setup!$B$4,"Current",IF(DATEDIF(D675,Setup!$B$4,"D")&lt;=30,"1–30 days",IF(DATEDIF(D675,Setup!$B$4,"D")&lt;=60,"31–60 days",IF(DATEDIF(D675,Setup!$B$4,"D")&lt;=90,"61–90 days","91+ days")))))))))))))</f>
        <v/>
      </c>
      <c r="I675" s="5"/>
      <c r="J675" s="15">
        <f>IF(OR(H675="Current",H675="1–30 days",H675="31–60 days",H675="61–90 days",H675="91+ days"),F675,0)</f>
        <v>0</v>
      </c>
      <c r="K675">
        <f>IF(J675&gt;0,IF(COUNTIFS($M$5:$M675,M675,$J$5:$J675,"&gt;0")=1,1,0),0)</f>
        <v>0</v>
      </c>
      <c r="L675" t="str">
        <f>IF(A675="","","k"&amp;SUBSTITUTE(SUBSTITUTE(SUBSTITUTE(SUBSTITUTE(SUBSTITUTE(SUBSTITUTE(A675,"~","{t}"),"*","{s}"),"?","{q}"),"&lt;","{lt}"),"&gt;","{gt}"),"=","{eq}"))</f>
        <v/>
      </c>
      <c r="M675" t="str">
        <f>IF(B675="","","k"&amp;SUBSTITUTE(SUBSTITUTE(SUBSTITUTE(SUBSTITUTE(SUBSTITUTE(SUBSTITUTE(B675,"~","{t}"),"*","{s}"),"?","{q}"),"&lt;","{lt}"),"&gt;","{gt}"),"=","{eq}"))</f>
        <v/>
      </c>
    </row>
    <row r="676" spans="1:13" x14ac:dyDescent="0.25">
      <c r="A676" s="5"/>
      <c r="B676" s="5"/>
      <c r="C676" s="8"/>
      <c r="D676" s="8"/>
      <c r="E676" s="12"/>
      <c r="F676" s="12"/>
      <c r="G676" s="13" t="str">
        <f>IF(OR(H676="Current",H676="1–30 days",H676="31–60 days",H676="61–90 days",H676="91+ days"),IF(D676&gt;=Setup!$B$4,0,DATEDIF(D676,Setup!$B$4,"D")),"")</f>
        <v/>
      </c>
      <c r="H676" s="14" t="str">
        <f>IF(AND(A676="",B676="",C676="",D676="",E676="",F676=""),"",IF(OR(A676="",B676="",C676="",D676="",E676="",F676=""),"Incomplete",IF(COUNTIF($L$5:$L$1004,L676)&gt;1,"Check invoice #",IF(OR(COUNT(E676)=0,COUNT(F676)=0),"Check amounts",IF(OR(E676&lt;0,F676&lt;0,F676&gt;E676),"Check amounts",IF(OR(COUNT(C676)=0,COUNT(D676)=0),"Check dates",IF(D676&lt;C676,"Check dates",IF(ROUND(F676,2)=0,"Paid / zero balance",IF(Setup!$B$4="","Set aging date",IF(D676&gt;=Setup!$B$4,"Current",IF(DATEDIF(D676,Setup!$B$4,"D")&lt;=30,"1–30 days",IF(DATEDIF(D676,Setup!$B$4,"D")&lt;=60,"31–60 days",IF(DATEDIF(D676,Setup!$B$4,"D")&lt;=90,"61–90 days","91+ days")))))))))))))</f>
        <v/>
      </c>
      <c r="I676" s="5"/>
      <c r="J676" s="15">
        <f>IF(OR(H676="Current",H676="1–30 days",H676="31–60 days",H676="61–90 days",H676="91+ days"),F676,0)</f>
        <v>0</v>
      </c>
      <c r="K676">
        <f>IF(J676&gt;0,IF(COUNTIFS($M$5:$M676,M676,$J$5:$J676,"&gt;0")=1,1,0),0)</f>
        <v>0</v>
      </c>
      <c r="L676" t="str">
        <f>IF(A676="","","k"&amp;SUBSTITUTE(SUBSTITUTE(SUBSTITUTE(SUBSTITUTE(SUBSTITUTE(SUBSTITUTE(A676,"~","{t}"),"*","{s}"),"?","{q}"),"&lt;","{lt}"),"&gt;","{gt}"),"=","{eq}"))</f>
        <v/>
      </c>
      <c r="M676" t="str">
        <f>IF(B676="","","k"&amp;SUBSTITUTE(SUBSTITUTE(SUBSTITUTE(SUBSTITUTE(SUBSTITUTE(SUBSTITUTE(B676,"~","{t}"),"*","{s}"),"?","{q}"),"&lt;","{lt}"),"&gt;","{gt}"),"=","{eq}"))</f>
        <v/>
      </c>
    </row>
    <row r="677" spans="1:13" x14ac:dyDescent="0.25">
      <c r="A677" s="5"/>
      <c r="B677" s="5"/>
      <c r="C677" s="8"/>
      <c r="D677" s="8"/>
      <c r="E677" s="12"/>
      <c r="F677" s="12"/>
      <c r="G677" s="13" t="str">
        <f>IF(OR(H677="Current",H677="1–30 days",H677="31–60 days",H677="61–90 days",H677="91+ days"),IF(D677&gt;=Setup!$B$4,0,DATEDIF(D677,Setup!$B$4,"D")),"")</f>
        <v/>
      </c>
      <c r="H677" s="14" t="str">
        <f>IF(AND(A677="",B677="",C677="",D677="",E677="",F677=""),"",IF(OR(A677="",B677="",C677="",D677="",E677="",F677=""),"Incomplete",IF(COUNTIF($L$5:$L$1004,L677)&gt;1,"Check invoice #",IF(OR(COUNT(E677)=0,COUNT(F677)=0),"Check amounts",IF(OR(E677&lt;0,F677&lt;0,F677&gt;E677),"Check amounts",IF(OR(COUNT(C677)=0,COUNT(D677)=0),"Check dates",IF(D677&lt;C677,"Check dates",IF(ROUND(F677,2)=0,"Paid / zero balance",IF(Setup!$B$4="","Set aging date",IF(D677&gt;=Setup!$B$4,"Current",IF(DATEDIF(D677,Setup!$B$4,"D")&lt;=30,"1–30 days",IF(DATEDIF(D677,Setup!$B$4,"D")&lt;=60,"31–60 days",IF(DATEDIF(D677,Setup!$B$4,"D")&lt;=90,"61–90 days","91+ days")))))))))))))</f>
        <v/>
      </c>
      <c r="I677" s="5"/>
      <c r="J677" s="15">
        <f>IF(OR(H677="Current",H677="1–30 days",H677="31–60 days",H677="61–90 days",H677="91+ days"),F677,0)</f>
        <v>0</v>
      </c>
      <c r="K677">
        <f>IF(J677&gt;0,IF(COUNTIFS($M$5:$M677,M677,$J$5:$J677,"&gt;0")=1,1,0),0)</f>
        <v>0</v>
      </c>
      <c r="L677" t="str">
        <f>IF(A677="","","k"&amp;SUBSTITUTE(SUBSTITUTE(SUBSTITUTE(SUBSTITUTE(SUBSTITUTE(SUBSTITUTE(A677,"~","{t}"),"*","{s}"),"?","{q}"),"&lt;","{lt}"),"&gt;","{gt}"),"=","{eq}"))</f>
        <v/>
      </c>
      <c r="M677" t="str">
        <f>IF(B677="","","k"&amp;SUBSTITUTE(SUBSTITUTE(SUBSTITUTE(SUBSTITUTE(SUBSTITUTE(SUBSTITUTE(B677,"~","{t}"),"*","{s}"),"?","{q}"),"&lt;","{lt}"),"&gt;","{gt}"),"=","{eq}"))</f>
        <v/>
      </c>
    </row>
    <row r="678" spans="1:13" x14ac:dyDescent="0.25">
      <c r="A678" s="5"/>
      <c r="B678" s="5"/>
      <c r="C678" s="8"/>
      <c r="D678" s="8"/>
      <c r="E678" s="12"/>
      <c r="F678" s="12"/>
      <c r="G678" s="13" t="str">
        <f>IF(OR(H678="Current",H678="1–30 days",H678="31–60 days",H678="61–90 days",H678="91+ days"),IF(D678&gt;=Setup!$B$4,0,DATEDIF(D678,Setup!$B$4,"D")),"")</f>
        <v/>
      </c>
      <c r="H678" s="14" t="str">
        <f>IF(AND(A678="",B678="",C678="",D678="",E678="",F678=""),"",IF(OR(A678="",B678="",C678="",D678="",E678="",F678=""),"Incomplete",IF(COUNTIF($L$5:$L$1004,L678)&gt;1,"Check invoice #",IF(OR(COUNT(E678)=0,COUNT(F678)=0),"Check amounts",IF(OR(E678&lt;0,F678&lt;0,F678&gt;E678),"Check amounts",IF(OR(COUNT(C678)=0,COUNT(D678)=0),"Check dates",IF(D678&lt;C678,"Check dates",IF(ROUND(F678,2)=0,"Paid / zero balance",IF(Setup!$B$4="","Set aging date",IF(D678&gt;=Setup!$B$4,"Current",IF(DATEDIF(D678,Setup!$B$4,"D")&lt;=30,"1–30 days",IF(DATEDIF(D678,Setup!$B$4,"D")&lt;=60,"31–60 days",IF(DATEDIF(D678,Setup!$B$4,"D")&lt;=90,"61–90 days","91+ days")))))))))))))</f>
        <v/>
      </c>
      <c r="I678" s="5"/>
      <c r="J678" s="15">
        <f>IF(OR(H678="Current",H678="1–30 days",H678="31–60 days",H678="61–90 days",H678="91+ days"),F678,0)</f>
        <v>0</v>
      </c>
      <c r="K678">
        <f>IF(J678&gt;0,IF(COUNTIFS($M$5:$M678,M678,$J$5:$J678,"&gt;0")=1,1,0),0)</f>
        <v>0</v>
      </c>
      <c r="L678" t="str">
        <f>IF(A678="","","k"&amp;SUBSTITUTE(SUBSTITUTE(SUBSTITUTE(SUBSTITUTE(SUBSTITUTE(SUBSTITUTE(A678,"~","{t}"),"*","{s}"),"?","{q}"),"&lt;","{lt}"),"&gt;","{gt}"),"=","{eq}"))</f>
        <v/>
      </c>
      <c r="M678" t="str">
        <f>IF(B678="","","k"&amp;SUBSTITUTE(SUBSTITUTE(SUBSTITUTE(SUBSTITUTE(SUBSTITUTE(SUBSTITUTE(B678,"~","{t}"),"*","{s}"),"?","{q}"),"&lt;","{lt}"),"&gt;","{gt}"),"=","{eq}"))</f>
        <v/>
      </c>
    </row>
    <row r="679" spans="1:13" x14ac:dyDescent="0.25">
      <c r="A679" s="5"/>
      <c r="B679" s="5"/>
      <c r="C679" s="8"/>
      <c r="D679" s="8"/>
      <c r="E679" s="12"/>
      <c r="F679" s="12"/>
      <c r="G679" s="13" t="str">
        <f>IF(OR(H679="Current",H679="1–30 days",H679="31–60 days",H679="61–90 days",H679="91+ days"),IF(D679&gt;=Setup!$B$4,0,DATEDIF(D679,Setup!$B$4,"D")),"")</f>
        <v/>
      </c>
      <c r="H679" s="14" t="str">
        <f>IF(AND(A679="",B679="",C679="",D679="",E679="",F679=""),"",IF(OR(A679="",B679="",C679="",D679="",E679="",F679=""),"Incomplete",IF(COUNTIF($L$5:$L$1004,L679)&gt;1,"Check invoice #",IF(OR(COUNT(E679)=0,COUNT(F679)=0),"Check amounts",IF(OR(E679&lt;0,F679&lt;0,F679&gt;E679),"Check amounts",IF(OR(COUNT(C679)=0,COUNT(D679)=0),"Check dates",IF(D679&lt;C679,"Check dates",IF(ROUND(F679,2)=0,"Paid / zero balance",IF(Setup!$B$4="","Set aging date",IF(D679&gt;=Setup!$B$4,"Current",IF(DATEDIF(D679,Setup!$B$4,"D")&lt;=30,"1–30 days",IF(DATEDIF(D679,Setup!$B$4,"D")&lt;=60,"31–60 days",IF(DATEDIF(D679,Setup!$B$4,"D")&lt;=90,"61–90 days","91+ days")))))))))))))</f>
        <v/>
      </c>
      <c r="I679" s="5"/>
      <c r="J679" s="15">
        <f>IF(OR(H679="Current",H679="1–30 days",H679="31–60 days",H679="61–90 days",H679="91+ days"),F679,0)</f>
        <v>0</v>
      </c>
      <c r="K679">
        <f>IF(J679&gt;0,IF(COUNTIFS($M$5:$M679,M679,$J$5:$J679,"&gt;0")=1,1,0),0)</f>
        <v>0</v>
      </c>
      <c r="L679" t="str">
        <f>IF(A679="","","k"&amp;SUBSTITUTE(SUBSTITUTE(SUBSTITUTE(SUBSTITUTE(SUBSTITUTE(SUBSTITUTE(A679,"~","{t}"),"*","{s}"),"?","{q}"),"&lt;","{lt}"),"&gt;","{gt}"),"=","{eq}"))</f>
        <v/>
      </c>
      <c r="M679" t="str">
        <f>IF(B679="","","k"&amp;SUBSTITUTE(SUBSTITUTE(SUBSTITUTE(SUBSTITUTE(SUBSTITUTE(SUBSTITUTE(B679,"~","{t}"),"*","{s}"),"?","{q}"),"&lt;","{lt}"),"&gt;","{gt}"),"=","{eq}"))</f>
        <v/>
      </c>
    </row>
    <row r="680" spans="1:13" x14ac:dyDescent="0.25">
      <c r="A680" s="5"/>
      <c r="B680" s="5"/>
      <c r="C680" s="8"/>
      <c r="D680" s="8"/>
      <c r="E680" s="12"/>
      <c r="F680" s="12"/>
      <c r="G680" s="13" t="str">
        <f>IF(OR(H680="Current",H680="1–30 days",H680="31–60 days",H680="61–90 days",H680="91+ days"),IF(D680&gt;=Setup!$B$4,0,DATEDIF(D680,Setup!$B$4,"D")),"")</f>
        <v/>
      </c>
      <c r="H680" s="14" t="str">
        <f>IF(AND(A680="",B680="",C680="",D680="",E680="",F680=""),"",IF(OR(A680="",B680="",C680="",D680="",E680="",F680=""),"Incomplete",IF(COUNTIF($L$5:$L$1004,L680)&gt;1,"Check invoice #",IF(OR(COUNT(E680)=0,COUNT(F680)=0),"Check amounts",IF(OR(E680&lt;0,F680&lt;0,F680&gt;E680),"Check amounts",IF(OR(COUNT(C680)=0,COUNT(D680)=0),"Check dates",IF(D680&lt;C680,"Check dates",IF(ROUND(F680,2)=0,"Paid / zero balance",IF(Setup!$B$4="","Set aging date",IF(D680&gt;=Setup!$B$4,"Current",IF(DATEDIF(D680,Setup!$B$4,"D")&lt;=30,"1–30 days",IF(DATEDIF(D680,Setup!$B$4,"D")&lt;=60,"31–60 days",IF(DATEDIF(D680,Setup!$B$4,"D")&lt;=90,"61–90 days","91+ days")))))))))))))</f>
        <v/>
      </c>
      <c r="I680" s="5"/>
      <c r="J680" s="15">
        <f>IF(OR(H680="Current",H680="1–30 days",H680="31–60 days",H680="61–90 days",H680="91+ days"),F680,0)</f>
        <v>0</v>
      </c>
      <c r="K680">
        <f>IF(J680&gt;0,IF(COUNTIFS($M$5:$M680,M680,$J$5:$J680,"&gt;0")=1,1,0),0)</f>
        <v>0</v>
      </c>
      <c r="L680" t="str">
        <f>IF(A680="","","k"&amp;SUBSTITUTE(SUBSTITUTE(SUBSTITUTE(SUBSTITUTE(SUBSTITUTE(SUBSTITUTE(A680,"~","{t}"),"*","{s}"),"?","{q}"),"&lt;","{lt}"),"&gt;","{gt}"),"=","{eq}"))</f>
        <v/>
      </c>
      <c r="M680" t="str">
        <f>IF(B680="","","k"&amp;SUBSTITUTE(SUBSTITUTE(SUBSTITUTE(SUBSTITUTE(SUBSTITUTE(SUBSTITUTE(B680,"~","{t}"),"*","{s}"),"?","{q}"),"&lt;","{lt}"),"&gt;","{gt}"),"=","{eq}"))</f>
        <v/>
      </c>
    </row>
    <row r="681" spans="1:13" x14ac:dyDescent="0.25">
      <c r="A681" s="5"/>
      <c r="B681" s="5"/>
      <c r="C681" s="8"/>
      <c r="D681" s="8"/>
      <c r="E681" s="12"/>
      <c r="F681" s="12"/>
      <c r="G681" s="13" t="str">
        <f>IF(OR(H681="Current",H681="1–30 days",H681="31–60 days",H681="61–90 days",H681="91+ days"),IF(D681&gt;=Setup!$B$4,0,DATEDIF(D681,Setup!$B$4,"D")),"")</f>
        <v/>
      </c>
      <c r="H681" s="14" t="str">
        <f>IF(AND(A681="",B681="",C681="",D681="",E681="",F681=""),"",IF(OR(A681="",B681="",C681="",D681="",E681="",F681=""),"Incomplete",IF(COUNTIF($L$5:$L$1004,L681)&gt;1,"Check invoice #",IF(OR(COUNT(E681)=0,COUNT(F681)=0),"Check amounts",IF(OR(E681&lt;0,F681&lt;0,F681&gt;E681),"Check amounts",IF(OR(COUNT(C681)=0,COUNT(D681)=0),"Check dates",IF(D681&lt;C681,"Check dates",IF(ROUND(F681,2)=0,"Paid / zero balance",IF(Setup!$B$4="","Set aging date",IF(D681&gt;=Setup!$B$4,"Current",IF(DATEDIF(D681,Setup!$B$4,"D")&lt;=30,"1–30 days",IF(DATEDIF(D681,Setup!$B$4,"D")&lt;=60,"31–60 days",IF(DATEDIF(D681,Setup!$B$4,"D")&lt;=90,"61–90 days","91+ days")))))))))))))</f>
        <v/>
      </c>
      <c r="I681" s="5"/>
      <c r="J681" s="15">
        <f>IF(OR(H681="Current",H681="1–30 days",H681="31–60 days",H681="61–90 days",H681="91+ days"),F681,0)</f>
        <v>0</v>
      </c>
      <c r="K681">
        <f>IF(J681&gt;0,IF(COUNTIFS($M$5:$M681,M681,$J$5:$J681,"&gt;0")=1,1,0),0)</f>
        <v>0</v>
      </c>
      <c r="L681" t="str">
        <f>IF(A681="","","k"&amp;SUBSTITUTE(SUBSTITUTE(SUBSTITUTE(SUBSTITUTE(SUBSTITUTE(SUBSTITUTE(A681,"~","{t}"),"*","{s}"),"?","{q}"),"&lt;","{lt}"),"&gt;","{gt}"),"=","{eq}"))</f>
        <v/>
      </c>
      <c r="M681" t="str">
        <f>IF(B681="","","k"&amp;SUBSTITUTE(SUBSTITUTE(SUBSTITUTE(SUBSTITUTE(SUBSTITUTE(SUBSTITUTE(B681,"~","{t}"),"*","{s}"),"?","{q}"),"&lt;","{lt}"),"&gt;","{gt}"),"=","{eq}"))</f>
        <v/>
      </c>
    </row>
    <row r="682" spans="1:13" x14ac:dyDescent="0.25">
      <c r="A682" s="5"/>
      <c r="B682" s="5"/>
      <c r="C682" s="8"/>
      <c r="D682" s="8"/>
      <c r="E682" s="12"/>
      <c r="F682" s="12"/>
      <c r="G682" s="13" t="str">
        <f>IF(OR(H682="Current",H682="1–30 days",H682="31–60 days",H682="61–90 days",H682="91+ days"),IF(D682&gt;=Setup!$B$4,0,DATEDIF(D682,Setup!$B$4,"D")),"")</f>
        <v/>
      </c>
      <c r="H682" s="14" t="str">
        <f>IF(AND(A682="",B682="",C682="",D682="",E682="",F682=""),"",IF(OR(A682="",B682="",C682="",D682="",E682="",F682=""),"Incomplete",IF(COUNTIF($L$5:$L$1004,L682)&gt;1,"Check invoice #",IF(OR(COUNT(E682)=0,COUNT(F682)=0),"Check amounts",IF(OR(E682&lt;0,F682&lt;0,F682&gt;E682),"Check amounts",IF(OR(COUNT(C682)=0,COUNT(D682)=0),"Check dates",IF(D682&lt;C682,"Check dates",IF(ROUND(F682,2)=0,"Paid / zero balance",IF(Setup!$B$4="","Set aging date",IF(D682&gt;=Setup!$B$4,"Current",IF(DATEDIF(D682,Setup!$B$4,"D")&lt;=30,"1–30 days",IF(DATEDIF(D682,Setup!$B$4,"D")&lt;=60,"31–60 days",IF(DATEDIF(D682,Setup!$B$4,"D")&lt;=90,"61–90 days","91+ days")))))))))))))</f>
        <v/>
      </c>
      <c r="I682" s="5"/>
      <c r="J682" s="15">
        <f>IF(OR(H682="Current",H682="1–30 days",H682="31–60 days",H682="61–90 days",H682="91+ days"),F682,0)</f>
        <v>0</v>
      </c>
      <c r="K682">
        <f>IF(J682&gt;0,IF(COUNTIFS($M$5:$M682,M682,$J$5:$J682,"&gt;0")=1,1,0),0)</f>
        <v>0</v>
      </c>
      <c r="L682" t="str">
        <f>IF(A682="","","k"&amp;SUBSTITUTE(SUBSTITUTE(SUBSTITUTE(SUBSTITUTE(SUBSTITUTE(SUBSTITUTE(A682,"~","{t}"),"*","{s}"),"?","{q}"),"&lt;","{lt}"),"&gt;","{gt}"),"=","{eq}"))</f>
        <v/>
      </c>
      <c r="M682" t="str">
        <f>IF(B682="","","k"&amp;SUBSTITUTE(SUBSTITUTE(SUBSTITUTE(SUBSTITUTE(SUBSTITUTE(SUBSTITUTE(B682,"~","{t}"),"*","{s}"),"?","{q}"),"&lt;","{lt}"),"&gt;","{gt}"),"=","{eq}"))</f>
        <v/>
      </c>
    </row>
    <row r="683" spans="1:13" x14ac:dyDescent="0.25">
      <c r="A683" s="5"/>
      <c r="B683" s="5"/>
      <c r="C683" s="8"/>
      <c r="D683" s="8"/>
      <c r="E683" s="12"/>
      <c r="F683" s="12"/>
      <c r="G683" s="13" t="str">
        <f>IF(OR(H683="Current",H683="1–30 days",H683="31–60 days",H683="61–90 days",H683="91+ days"),IF(D683&gt;=Setup!$B$4,0,DATEDIF(D683,Setup!$B$4,"D")),"")</f>
        <v/>
      </c>
      <c r="H683" s="14" t="str">
        <f>IF(AND(A683="",B683="",C683="",D683="",E683="",F683=""),"",IF(OR(A683="",B683="",C683="",D683="",E683="",F683=""),"Incomplete",IF(COUNTIF($L$5:$L$1004,L683)&gt;1,"Check invoice #",IF(OR(COUNT(E683)=0,COUNT(F683)=0),"Check amounts",IF(OR(E683&lt;0,F683&lt;0,F683&gt;E683),"Check amounts",IF(OR(COUNT(C683)=0,COUNT(D683)=0),"Check dates",IF(D683&lt;C683,"Check dates",IF(ROUND(F683,2)=0,"Paid / zero balance",IF(Setup!$B$4="","Set aging date",IF(D683&gt;=Setup!$B$4,"Current",IF(DATEDIF(D683,Setup!$B$4,"D")&lt;=30,"1–30 days",IF(DATEDIF(D683,Setup!$B$4,"D")&lt;=60,"31–60 days",IF(DATEDIF(D683,Setup!$B$4,"D")&lt;=90,"61–90 days","91+ days")))))))))))))</f>
        <v/>
      </c>
      <c r="I683" s="5"/>
      <c r="J683" s="15">
        <f>IF(OR(H683="Current",H683="1–30 days",H683="31–60 days",H683="61–90 days",H683="91+ days"),F683,0)</f>
        <v>0</v>
      </c>
      <c r="K683">
        <f>IF(J683&gt;0,IF(COUNTIFS($M$5:$M683,M683,$J$5:$J683,"&gt;0")=1,1,0),0)</f>
        <v>0</v>
      </c>
      <c r="L683" t="str">
        <f>IF(A683="","","k"&amp;SUBSTITUTE(SUBSTITUTE(SUBSTITUTE(SUBSTITUTE(SUBSTITUTE(SUBSTITUTE(A683,"~","{t}"),"*","{s}"),"?","{q}"),"&lt;","{lt}"),"&gt;","{gt}"),"=","{eq}"))</f>
        <v/>
      </c>
      <c r="M683" t="str">
        <f>IF(B683="","","k"&amp;SUBSTITUTE(SUBSTITUTE(SUBSTITUTE(SUBSTITUTE(SUBSTITUTE(SUBSTITUTE(B683,"~","{t}"),"*","{s}"),"?","{q}"),"&lt;","{lt}"),"&gt;","{gt}"),"=","{eq}"))</f>
        <v/>
      </c>
    </row>
    <row r="684" spans="1:13" x14ac:dyDescent="0.25">
      <c r="A684" s="5"/>
      <c r="B684" s="5"/>
      <c r="C684" s="8"/>
      <c r="D684" s="8"/>
      <c r="E684" s="12"/>
      <c r="F684" s="12"/>
      <c r="G684" s="13" t="str">
        <f>IF(OR(H684="Current",H684="1–30 days",H684="31–60 days",H684="61–90 days",H684="91+ days"),IF(D684&gt;=Setup!$B$4,0,DATEDIF(D684,Setup!$B$4,"D")),"")</f>
        <v/>
      </c>
      <c r="H684" s="14" t="str">
        <f>IF(AND(A684="",B684="",C684="",D684="",E684="",F684=""),"",IF(OR(A684="",B684="",C684="",D684="",E684="",F684=""),"Incomplete",IF(COUNTIF($L$5:$L$1004,L684)&gt;1,"Check invoice #",IF(OR(COUNT(E684)=0,COUNT(F684)=0),"Check amounts",IF(OR(E684&lt;0,F684&lt;0,F684&gt;E684),"Check amounts",IF(OR(COUNT(C684)=0,COUNT(D684)=0),"Check dates",IF(D684&lt;C684,"Check dates",IF(ROUND(F684,2)=0,"Paid / zero balance",IF(Setup!$B$4="","Set aging date",IF(D684&gt;=Setup!$B$4,"Current",IF(DATEDIF(D684,Setup!$B$4,"D")&lt;=30,"1–30 days",IF(DATEDIF(D684,Setup!$B$4,"D")&lt;=60,"31–60 days",IF(DATEDIF(D684,Setup!$B$4,"D")&lt;=90,"61–90 days","91+ days")))))))))))))</f>
        <v/>
      </c>
      <c r="I684" s="5"/>
      <c r="J684" s="15">
        <f>IF(OR(H684="Current",H684="1–30 days",H684="31–60 days",H684="61–90 days",H684="91+ days"),F684,0)</f>
        <v>0</v>
      </c>
      <c r="K684">
        <f>IF(J684&gt;0,IF(COUNTIFS($M$5:$M684,M684,$J$5:$J684,"&gt;0")=1,1,0),0)</f>
        <v>0</v>
      </c>
      <c r="L684" t="str">
        <f>IF(A684="","","k"&amp;SUBSTITUTE(SUBSTITUTE(SUBSTITUTE(SUBSTITUTE(SUBSTITUTE(SUBSTITUTE(A684,"~","{t}"),"*","{s}"),"?","{q}"),"&lt;","{lt}"),"&gt;","{gt}"),"=","{eq}"))</f>
        <v/>
      </c>
      <c r="M684" t="str">
        <f>IF(B684="","","k"&amp;SUBSTITUTE(SUBSTITUTE(SUBSTITUTE(SUBSTITUTE(SUBSTITUTE(SUBSTITUTE(B684,"~","{t}"),"*","{s}"),"?","{q}"),"&lt;","{lt}"),"&gt;","{gt}"),"=","{eq}"))</f>
        <v/>
      </c>
    </row>
    <row r="685" spans="1:13" x14ac:dyDescent="0.25">
      <c r="A685" s="5"/>
      <c r="B685" s="5"/>
      <c r="C685" s="8"/>
      <c r="D685" s="8"/>
      <c r="E685" s="12"/>
      <c r="F685" s="12"/>
      <c r="G685" s="13" t="str">
        <f>IF(OR(H685="Current",H685="1–30 days",H685="31–60 days",H685="61–90 days",H685="91+ days"),IF(D685&gt;=Setup!$B$4,0,DATEDIF(D685,Setup!$B$4,"D")),"")</f>
        <v/>
      </c>
      <c r="H685" s="14" t="str">
        <f>IF(AND(A685="",B685="",C685="",D685="",E685="",F685=""),"",IF(OR(A685="",B685="",C685="",D685="",E685="",F685=""),"Incomplete",IF(COUNTIF($L$5:$L$1004,L685)&gt;1,"Check invoice #",IF(OR(COUNT(E685)=0,COUNT(F685)=0),"Check amounts",IF(OR(E685&lt;0,F685&lt;0,F685&gt;E685),"Check amounts",IF(OR(COUNT(C685)=0,COUNT(D685)=0),"Check dates",IF(D685&lt;C685,"Check dates",IF(ROUND(F685,2)=0,"Paid / zero balance",IF(Setup!$B$4="","Set aging date",IF(D685&gt;=Setup!$B$4,"Current",IF(DATEDIF(D685,Setup!$B$4,"D")&lt;=30,"1–30 days",IF(DATEDIF(D685,Setup!$B$4,"D")&lt;=60,"31–60 days",IF(DATEDIF(D685,Setup!$B$4,"D")&lt;=90,"61–90 days","91+ days")))))))))))))</f>
        <v/>
      </c>
      <c r="I685" s="5"/>
      <c r="J685" s="15">
        <f>IF(OR(H685="Current",H685="1–30 days",H685="31–60 days",H685="61–90 days",H685="91+ days"),F685,0)</f>
        <v>0</v>
      </c>
      <c r="K685">
        <f>IF(J685&gt;0,IF(COUNTIFS($M$5:$M685,M685,$J$5:$J685,"&gt;0")=1,1,0),0)</f>
        <v>0</v>
      </c>
      <c r="L685" t="str">
        <f>IF(A685="","","k"&amp;SUBSTITUTE(SUBSTITUTE(SUBSTITUTE(SUBSTITUTE(SUBSTITUTE(SUBSTITUTE(A685,"~","{t}"),"*","{s}"),"?","{q}"),"&lt;","{lt}"),"&gt;","{gt}"),"=","{eq}"))</f>
        <v/>
      </c>
      <c r="M685" t="str">
        <f>IF(B685="","","k"&amp;SUBSTITUTE(SUBSTITUTE(SUBSTITUTE(SUBSTITUTE(SUBSTITUTE(SUBSTITUTE(B685,"~","{t}"),"*","{s}"),"?","{q}"),"&lt;","{lt}"),"&gt;","{gt}"),"=","{eq}"))</f>
        <v/>
      </c>
    </row>
    <row r="686" spans="1:13" x14ac:dyDescent="0.25">
      <c r="A686" s="5"/>
      <c r="B686" s="5"/>
      <c r="C686" s="8"/>
      <c r="D686" s="8"/>
      <c r="E686" s="12"/>
      <c r="F686" s="12"/>
      <c r="G686" s="13" t="str">
        <f>IF(OR(H686="Current",H686="1–30 days",H686="31–60 days",H686="61–90 days",H686="91+ days"),IF(D686&gt;=Setup!$B$4,0,DATEDIF(D686,Setup!$B$4,"D")),"")</f>
        <v/>
      </c>
      <c r="H686" s="14" t="str">
        <f>IF(AND(A686="",B686="",C686="",D686="",E686="",F686=""),"",IF(OR(A686="",B686="",C686="",D686="",E686="",F686=""),"Incomplete",IF(COUNTIF($L$5:$L$1004,L686)&gt;1,"Check invoice #",IF(OR(COUNT(E686)=0,COUNT(F686)=0),"Check amounts",IF(OR(E686&lt;0,F686&lt;0,F686&gt;E686),"Check amounts",IF(OR(COUNT(C686)=0,COUNT(D686)=0),"Check dates",IF(D686&lt;C686,"Check dates",IF(ROUND(F686,2)=0,"Paid / zero balance",IF(Setup!$B$4="","Set aging date",IF(D686&gt;=Setup!$B$4,"Current",IF(DATEDIF(D686,Setup!$B$4,"D")&lt;=30,"1–30 days",IF(DATEDIF(D686,Setup!$B$4,"D")&lt;=60,"31–60 days",IF(DATEDIF(D686,Setup!$B$4,"D")&lt;=90,"61–90 days","91+ days")))))))))))))</f>
        <v/>
      </c>
      <c r="I686" s="5"/>
      <c r="J686" s="15">
        <f>IF(OR(H686="Current",H686="1–30 days",H686="31–60 days",H686="61–90 days",H686="91+ days"),F686,0)</f>
        <v>0</v>
      </c>
      <c r="K686">
        <f>IF(J686&gt;0,IF(COUNTIFS($M$5:$M686,M686,$J$5:$J686,"&gt;0")=1,1,0),0)</f>
        <v>0</v>
      </c>
      <c r="L686" t="str">
        <f>IF(A686="","","k"&amp;SUBSTITUTE(SUBSTITUTE(SUBSTITUTE(SUBSTITUTE(SUBSTITUTE(SUBSTITUTE(A686,"~","{t}"),"*","{s}"),"?","{q}"),"&lt;","{lt}"),"&gt;","{gt}"),"=","{eq}"))</f>
        <v/>
      </c>
      <c r="M686" t="str">
        <f>IF(B686="","","k"&amp;SUBSTITUTE(SUBSTITUTE(SUBSTITUTE(SUBSTITUTE(SUBSTITUTE(SUBSTITUTE(B686,"~","{t}"),"*","{s}"),"?","{q}"),"&lt;","{lt}"),"&gt;","{gt}"),"=","{eq}"))</f>
        <v/>
      </c>
    </row>
    <row r="687" spans="1:13" x14ac:dyDescent="0.25">
      <c r="A687" s="5"/>
      <c r="B687" s="5"/>
      <c r="C687" s="8"/>
      <c r="D687" s="8"/>
      <c r="E687" s="12"/>
      <c r="F687" s="12"/>
      <c r="G687" s="13" t="str">
        <f>IF(OR(H687="Current",H687="1–30 days",H687="31–60 days",H687="61–90 days",H687="91+ days"),IF(D687&gt;=Setup!$B$4,0,DATEDIF(D687,Setup!$B$4,"D")),"")</f>
        <v/>
      </c>
      <c r="H687" s="14" t="str">
        <f>IF(AND(A687="",B687="",C687="",D687="",E687="",F687=""),"",IF(OR(A687="",B687="",C687="",D687="",E687="",F687=""),"Incomplete",IF(COUNTIF($L$5:$L$1004,L687)&gt;1,"Check invoice #",IF(OR(COUNT(E687)=0,COUNT(F687)=0),"Check amounts",IF(OR(E687&lt;0,F687&lt;0,F687&gt;E687),"Check amounts",IF(OR(COUNT(C687)=0,COUNT(D687)=0),"Check dates",IF(D687&lt;C687,"Check dates",IF(ROUND(F687,2)=0,"Paid / zero balance",IF(Setup!$B$4="","Set aging date",IF(D687&gt;=Setup!$B$4,"Current",IF(DATEDIF(D687,Setup!$B$4,"D")&lt;=30,"1–30 days",IF(DATEDIF(D687,Setup!$B$4,"D")&lt;=60,"31–60 days",IF(DATEDIF(D687,Setup!$B$4,"D")&lt;=90,"61–90 days","91+ days")))))))))))))</f>
        <v/>
      </c>
      <c r="I687" s="5"/>
      <c r="J687" s="15">
        <f>IF(OR(H687="Current",H687="1–30 days",H687="31–60 days",H687="61–90 days",H687="91+ days"),F687,0)</f>
        <v>0</v>
      </c>
      <c r="K687">
        <f>IF(J687&gt;0,IF(COUNTIFS($M$5:$M687,M687,$J$5:$J687,"&gt;0")=1,1,0),0)</f>
        <v>0</v>
      </c>
      <c r="L687" t="str">
        <f>IF(A687="","","k"&amp;SUBSTITUTE(SUBSTITUTE(SUBSTITUTE(SUBSTITUTE(SUBSTITUTE(SUBSTITUTE(A687,"~","{t}"),"*","{s}"),"?","{q}"),"&lt;","{lt}"),"&gt;","{gt}"),"=","{eq}"))</f>
        <v/>
      </c>
      <c r="M687" t="str">
        <f>IF(B687="","","k"&amp;SUBSTITUTE(SUBSTITUTE(SUBSTITUTE(SUBSTITUTE(SUBSTITUTE(SUBSTITUTE(B687,"~","{t}"),"*","{s}"),"?","{q}"),"&lt;","{lt}"),"&gt;","{gt}"),"=","{eq}"))</f>
        <v/>
      </c>
    </row>
    <row r="688" spans="1:13" x14ac:dyDescent="0.25">
      <c r="A688" s="5"/>
      <c r="B688" s="5"/>
      <c r="C688" s="8"/>
      <c r="D688" s="8"/>
      <c r="E688" s="12"/>
      <c r="F688" s="12"/>
      <c r="G688" s="13" t="str">
        <f>IF(OR(H688="Current",H688="1–30 days",H688="31–60 days",H688="61–90 days",H688="91+ days"),IF(D688&gt;=Setup!$B$4,0,DATEDIF(D688,Setup!$B$4,"D")),"")</f>
        <v/>
      </c>
      <c r="H688" s="14" t="str">
        <f>IF(AND(A688="",B688="",C688="",D688="",E688="",F688=""),"",IF(OR(A688="",B688="",C688="",D688="",E688="",F688=""),"Incomplete",IF(COUNTIF($L$5:$L$1004,L688)&gt;1,"Check invoice #",IF(OR(COUNT(E688)=0,COUNT(F688)=0),"Check amounts",IF(OR(E688&lt;0,F688&lt;0,F688&gt;E688),"Check amounts",IF(OR(COUNT(C688)=0,COUNT(D688)=0),"Check dates",IF(D688&lt;C688,"Check dates",IF(ROUND(F688,2)=0,"Paid / zero balance",IF(Setup!$B$4="","Set aging date",IF(D688&gt;=Setup!$B$4,"Current",IF(DATEDIF(D688,Setup!$B$4,"D")&lt;=30,"1–30 days",IF(DATEDIF(D688,Setup!$B$4,"D")&lt;=60,"31–60 days",IF(DATEDIF(D688,Setup!$B$4,"D")&lt;=90,"61–90 days","91+ days")))))))))))))</f>
        <v/>
      </c>
      <c r="I688" s="5"/>
      <c r="J688" s="15">
        <f>IF(OR(H688="Current",H688="1–30 days",H688="31–60 days",H688="61–90 days",H688="91+ days"),F688,0)</f>
        <v>0</v>
      </c>
      <c r="K688">
        <f>IF(J688&gt;0,IF(COUNTIFS($M$5:$M688,M688,$J$5:$J688,"&gt;0")=1,1,0),0)</f>
        <v>0</v>
      </c>
      <c r="L688" t="str">
        <f>IF(A688="","","k"&amp;SUBSTITUTE(SUBSTITUTE(SUBSTITUTE(SUBSTITUTE(SUBSTITUTE(SUBSTITUTE(A688,"~","{t}"),"*","{s}"),"?","{q}"),"&lt;","{lt}"),"&gt;","{gt}"),"=","{eq}"))</f>
        <v/>
      </c>
      <c r="M688" t="str">
        <f>IF(B688="","","k"&amp;SUBSTITUTE(SUBSTITUTE(SUBSTITUTE(SUBSTITUTE(SUBSTITUTE(SUBSTITUTE(B688,"~","{t}"),"*","{s}"),"?","{q}"),"&lt;","{lt}"),"&gt;","{gt}"),"=","{eq}"))</f>
        <v/>
      </c>
    </row>
    <row r="689" spans="1:13" x14ac:dyDescent="0.25">
      <c r="A689" s="5"/>
      <c r="B689" s="5"/>
      <c r="C689" s="8"/>
      <c r="D689" s="8"/>
      <c r="E689" s="12"/>
      <c r="F689" s="12"/>
      <c r="G689" s="13" t="str">
        <f>IF(OR(H689="Current",H689="1–30 days",H689="31–60 days",H689="61–90 days",H689="91+ days"),IF(D689&gt;=Setup!$B$4,0,DATEDIF(D689,Setup!$B$4,"D")),"")</f>
        <v/>
      </c>
      <c r="H689" s="14" t="str">
        <f>IF(AND(A689="",B689="",C689="",D689="",E689="",F689=""),"",IF(OR(A689="",B689="",C689="",D689="",E689="",F689=""),"Incomplete",IF(COUNTIF($L$5:$L$1004,L689)&gt;1,"Check invoice #",IF(OR(COUNT(E689)=0,COUNT(F689)=0),"Check amounts",IF(OR(E689&lt;0,F689&lt;0,F689&gt;E689),"Check amounts",IF(OR(COUNT(C689)=0,COUNT(D689)=0),"Check dates",IF(D689&lt;C689,"Check dates",IF(ROUND(F689,2)=0,"Paid / zero balance",IF(Setup!$B$4="","Set aging date",IF(D689&gt;=Setup!$B$4,"Current",IF(DATEDIF(D689,Setup!$B$4,"D")&lt;=30,"1–30 days",IF(DATEDIF(D689,Setup!$B$4,"D")&lt;=60,"31–60 days",IF(DATEDIF(D689,Setup!$B$4,"D")&lt;=90,"61–90 days","91+ days")))))))))))))</f>
        <v/>
      </c>
      <c r="I689" s="5"/>
      <c r="J689" s="15">
        <f>IF(OR(H689="Current",H689="1–30 days",H689="31–60 days",H689="61–90 days",H689="91+ days"),F689,0)</f>
        <v>0</v>
      </c>
      <c r="K689">
        <f>IF(J689&gt;0,IF(COUNTIFS($M$5:$M689,M689,$J$5:$J689,"&gt;0")=1,1,0),0)</f>
        <v>0</v>
      </c>
      <c r="L689" t="str">
        <f>IF(A689="","","k"&amp;SUBSTITUTE(SUBSTITUTE(SUBSTITUTE(SUBSTITUTE(SUBSTITUTE(SUBSTITUTE(A689,"~","{t}"),"*","{s}"),"?","{q}"),"&lt;","{lt}"),"&gt;","{gt}"),"=","{eq}"))</f>
        <v/>
      </c>
      <c r="M689" t="str">
        <f>IF(B689="","","k"&amp;SUBSTITUTE(SUBSTITUTE(SUBSTITUTE(SUBSTITUTE(SUBSTITUTE(SUBSTITUTE(B689,"~","{t}"),"*","{s}"),"?","{q}"),"&lt;","{lt}"),"&gt;","{gt}"),"=","{eq}"))</f>
        <v/>
      </c>
    </row>
    <row r="690" spans="1:13" x14ac:dyDescent="0.25">
      <c r="A690" s="5"/>
      <c r="B690" s="5"/>
      <c r="C690" s="8"/>
      <c r="D690" s="8"/>
      <c r="E690" s="12"/>
      <c r="F690" s="12"/>
      <c r="G690" s="13" t="str">
        <f>IF(OR(H690="Current",H690="1–30 days",H690="31–60 days",H690="61–90 days",H690="91+ days"),IF(D690&gt;=Setup!$B$4,0,DATEDIF(D690,Setup!$B$4,"D")),"")</f>
        <v/>
      </c>
      <c r="H690" s="14" t="str">
        <f>IF(AND(A690="",B690="",C690="",D690="",E690="",F690=""),"",IF(OR(A690="",B690="",C690="",D690="",E690="",F690=""),"Incomplete",IF(COUNTIF($L$5:$L$1004,L690)&gt;1,"Check invoice #",IF(OR(COUNT(E690)=0,COUNT(F690)=0),"Check amounts",IF(OR(E690&lt;0,F690&lt;0,F690&gt;E690),"Check amounts",IF(OR(COUNT(C690)=0,COUNT(D690)=0),"Check dates",IF(D690&lt;C690,"Check dates",IF(ROUND(F690,2)=0,"Paid / zero balance",IF(Setup!$B$4="","Set aging date",IF(D690&gt;=Setup!$B$4,"Current",IF(DATEDIF(D690,Setup!$B$4,"D")&lt;=30,"1–30 days",IF(DATEDIF(D690,Setup!$B$4,"D")&lt;=60,"31–60 days",IF(DATEDIF(D690,Setup!$B$4,"D")&lt;=90,"61–90 days","91+ days")))))))))))))</f>
        <v/>
      </c>
      <c r="I690" s="5"/>
      <c r="J690" s="15">
        <f>IF(OR(H690="Current",H690="1–30 days",H690="31–60 days",H690="61–90 days",H690="91+ days"),F690,0)</f>
        <v>0</v>
      </c>
      <c r="K690">
        <f>IF(J690&gt;0,IF(COUNTIFS($M$5:$M690,M690,$J$5:$J690,"&gt;0")=1,1,0),0)</f>
        <v>0</v>
      </c>
      <c r="L690" t="str">
        <f>IF(A690="","","k"&amp;SUBSTITUTE(SUBSTITUTE(SUBSTITUTE(SUBSTITUTE(SUBSTITUTE(SUBSTITUTE(A690,"~","{t}"),"*","{s}"),"?","{q}"),"&lt;","{lt}"),"&gt;","{gt}"),"=","{eq}"))</f>
        <v/>
      </c>
      <c r="M690" t="str">
        <f>IF(B690="","","k"&amp;SUBSTITUTE(SUBSTITUTE(SUBSTITUTE(SUBSTITUTE(SUBSTITUTE(SUBSTITUTE(B690,"~","{t}"),"*","{s}"),"?","{q}"),"&lt;","{lt}"),"&gt;","{gt}"),"=","{eq}"))</f>
        <v/>
      </c>
    </row>
    <row r="691" spans="1:13" x14ac:dyDescent="0.25">
      <c r="A691" s="5"/>
      <c r="B691" s="5"/>
      <c r="C691" s="8"/>
      <c r="D691" s="8"/>
      <c r="E691" s="12"/>
      <c r="F691" s="12"/>
      <c r="G691" s="13" t="str">
        <f>IF(OR(H691="Current",H691="1–30 days",H691="31–60 days",H691="61–90 days",H691="91+ days"),IF(D691&gt;=Setup!$B$4,0,DATEDIF(D691,Setup!$B$4,"D")),"")</f>
        <v/>
      </c>
      <c r="H691" s="14" t="str">
        <f>IF(AND(A691="",B691="",C691="",D691="",E691="",F691=""),"",IF(OR(A691="",B691="",C691="",D691="",E691="",F691=""),"Incomplete",IF(COUNTIF($L$5:$L$1004,L691)&gt;1,"Check invoice #",IF(OR(COUNT(E691)=0,COUNT(F691)=0),"Check amounts",IF(OR(E691&lt;0,F691&lt;0,F691&gt;E691),"Check amounts",IF(OR(COUNT(C691)=0,COUNT(D691)=0),"Check dates",IF(D691&lt;C691,"Check dates",IF(ROUND(F691,2)=0,"Paid / zero balance",IF(Setup!$B$4="","Set aging date",IF(D691&gt;=Setup!$B$4,"Current",IF(DATEDIF(D691,Setup!$B$4,"D")&lt;=30,"1–30 days",IF(DATEDIF(D691,Setup!$B$4,"D")&lt;=60,"31–60 days",IF(DATEDIF(D691,Setup!$B$4,"D")&lt;=90,"61–90 days","91+ days")))))))))))))</f>
        <v/>
      </c>
      <c r="I691" s="5"/>
      <c r="J691" s="15">
        <f>IF(OR(H691="Current",H691="1–30 days",H691="31–60 days",H691="61–90 days",H691="91+ days"),F691,0)</f>
        <v>0</v>
      </c>
      <c r="K691">
        <f>IF(J691&gt;0,IF(COUNTIFS($M$5:$M691,M691,$J$5:$J691,"&gt;0")=1,1,0),0)</f>
        <v>0</v>
      </c>
      <c r="L691" t="str">
        <f>IF(A691="","","k"&amp;SUBSTITUTE(SUBSTITUTE(SUBSTITUTE(SUBSTITUTE(SUBSTITUTE(SUBSTITUTE(A691,"~","{t}"),"*","{s}"),"?","{q}"),"&lt;","{lt}"),"&gt;","{gt}"),"=","{eq}"))</f>
        <v/>
      </c>
      <c r="M691" t="str">
        <f>IF(B691="","","k"&amp;SUBSTITUTE(SUBSTITUTE(SUBSTITUTE(SUBSTITUTE(SUBSTITUTE(SUBSTITUTE(B691,"~","{t}"),"*","{s}"),"?","{q}"),"&lt;","{lt}"),"&gt;","{gt}"),"=","{eq}"))</f>
        <v/>
      </c>
    </row>
    <row r="692" spans="1:13" x14ac:dyDescent="0.25">
      <c r="A692" s="5"/>
      <c r="B692" s="5"/>
      <c r="C692" s="8"/>
      <c r="D692" s="8"/>
      <c r="E692" s="12"/>
      <c r="F692" s="12"/>
      <c r="G692" s="13" t="str">
        <f>IF(OR(H692="Current",H692="1–30 days",H692="31–60 days",H692="61–90 days",H692="91+ days"),IF(D692&gt;=Setup!$B$4,0,DATEDIF(D692,Setup!$B$4,"D")),"")</f>
        <v/>
      </c>
      <c r="H692" s="14" t="str">
        <f>IF(AND(A692="",B692="",C692="",D692="",E692="",F692=""),"",IF(OR(A692="",B692="",C692="",D692="",E692="",F692=""),"Incomplete",IF(COUNTIF($L$5:$L$1004,L692)&gt;1,"Check invoice #",IF(OR(COUNT(E692)=0,COUNT(F692)=0),"Check amounts",IF(OR(E692&lt;0,F692&lt;0,F692&gt;E692),"Check amounts",IF(OR(COUNT(C692)=0,COUNT(D692)=0),"Check dates",IF(D692&lt;C692,"Check dates",IF(ROUND(F692,2)=0,"Paid / zero balance",IF(Setup!$B$4="","Set aging date",IF(D692&gt;=Setup!$B$4,"Current",IF(DATEDIF(D692,Setup!$B$4,"D")&lt;=30,"1–30 days",IF(DATEDIF(D692,Setup!$B$4,"D")&lt;=60,"31–60 days",IF(DATEDIF(D692,Setup!$B$4,"D")&lt;=90,"61–90 days","91+ days")))))))))))))</f>
        <v/>
      </c>
      <c r="I692" s="5"/>
      <c r="J692" s="15">
        <f>IF(OR(H692="Current",H692="1–30 days",H692="31–60 days",H692="61–90 days",H692="91+ days"),F692,0)</f>
        <v>0</v>
      </c>
      <c r="K692">
        <f>IF(J692&gt;0,IF(COUNTIFS($M$5:$M692,M692,$J$5:$J692,"&gt;0")=1,1,0),0)</f>
        <v>0</v>
      </c>
      <c r="L692" t="str">
        <f>IF(A692="","","k"&amp;SUBSTITUTE(SUBSTITUTE(SUBSTITUTE(SUBSTITUTE(SUBSTITUTE(SUBSTITUTE(A692,"~","{t}"),"*","{s}"),"?","{q}"),"&lt;","{lt}"),"&gt;","{gt}"),"=","{eq}"))</f>
        <v/>
      </c>
      <c r="M692" t="str">
        <f>IF(B692="","","k"&amp;SUBSTITUTE(SUBSTITUTE(SUBSTITUTE(SUBSTITUTE(SUBSTITUTE(SUBSTITUTE(B692,"~","{t}"),"*","{s}"),"?","{q}"),"&lt;","{lt}"),"&gt;","{gt}"),"=","{eq}"))</f>
        <v/>
      </c>
    </row>
    <row r="693" spans="1:13" x14ac:dyDescent="0.25">
      <c r="A693" s="5"/>
      <c r="B693" s="5"/>
      <c r="C693" s="8"/>
      <c r="D693" s="8"/>
      <c r="E693" s="12"/>
      <c r="F693" s="12"/>
      <c r="G693" s="13" t="str">
        <f>IF(OR(H693="Current",H693="1–30 days",H693="31–60 days",H693="61–90 days",H693="91+ days"),IF(D693&gt;=Setup!$B$4,0,DATEDIF(D693,Setup!$B$4,"D")),"")</f>
        <v/>
      </c>
      <c r="H693" s="14" t="str">
        <f>IF(AND(A693="",B693="",C693="",D693="",E693="",F693=""),"",IF(OR(A693="",B693="",C693="",D693="",E693="",F693=""),"Incomplete",IF(COUNTIF($L$5:$L$1004,L693)&gt;1,"Check invoice #",IF(OR(COUNT(E693)=0,COUNT(F693)=0),"Check amounts",IF(OR(E693&lt;0,F693&lt;0,F693&gt;E693),"Check amounts",IF(OR(COUNT(C693)=0,COUNT(D693)=0),"Check dates",IF(D693&lt;C693,"Check dates",IF(ROUND(F693,2)=0,"Paid / zero balance",IF(Setup!$B$4="","Set aging date",IF(D693&gt;=Setup!$B$4,"Current",IF(DATEDIF(D693,Setup!$B$4,"D")&lt;=30,"1–30 days",IF(DATEDIF(D693,Setup!$B$4,"D")&lt;=60,"31–60 days",IF(DATEDIF(D693,Setup!$B$4,"D")&lt;=90,"61–90 days","91+ days")))))))))))))</f>
        <v/>
      </c>
      <c r="I693" s="5"/>
      <c r="J693" s="15">
        <f>IF(OR(H693="Current",H693="1–30 days",H693="31–60 days",H693="61–90 days",H693="91+ days"),F693,0)</f>
        <v>0</v>
      </c>
      <c r="K693">
        <f>IF(J693&gt;0,IF(COUNTIFS($M$5:$M693,M693,$J$5:$J693,"&gt;0")=1,1,0),0)</f>
        <v>0</v>
      </c>
      <c r="L693" t="str">
        <f>IF(A693="","","k"&amp;SUBSTITUTE(SUBSTITUTE(SUBSTITUTE(SUBSTITUTE(SUBSTITUTE(SUBSTITUTE(A693,"~","{t}"),"*","{s}"),"?","{q}"),"&lt;","{lt}"),"&gt;","{gt}"),"=","{eq}"))</f>
        <v/>
      </c>
      <c r="M693" t="str">
        <f>IF(B693="","","k"&amp;SUBSTITUTE(SUBSTITUTE(SUBSTITUTE(SUBSTITUTE(SUBSTITUTE(SUBSTITUTE(B693,"~","{t}"),"*","{s}"),"?","{q}"),"&lt;","{lt}"),"&gt;","{gt}"),"=","{eq}"))</f>
        <v/>
      </c>
    </row>
    <row r="694" spans="1:13" x14ac:dyDescent="0.25">
      <c r="A694" s="5"/>
      <c r="B694" s="5"/>
      <c r="C694" s="8"/>
      <c r="D694" s="8"/>
      <c r="E694" s="12"/>
      <c r="F694" s="12"/>
      <c r="G694" s="13" t="str">
        <f>IF(OR(H694="Current",H694="1–30 days",H694="31–60 days",H694="61–90 days",H694="91+ days"),IF(D694&gt;=Setup!$B$4,0,DATEDIF(D694,Setup!$B$4,"D")),"")</f>
        <v/>
      </c>
      <c r="H694" s="14" t="str">
        <f>IF(AND(A694="",B694="",C694="",D694="",E694="",F694=""),"",IF(OR(A694="",B694="",C694="",D694="",E694="",F694=""),"Incomplete",IF(COUNTIF($L$5:$L$1004,L694)&gt;1,"Check invoice #",IF(OR(COUNT(E694)=0,COUNT(F694)=0),"Check amounts",IF(OR(E694&lt;0,F694&lt;0,F694&gt;E694),"Check amounts",IF(OR(COUNT(C694)=0,COUNT(D694)=0),"Check dates",IF(D694&lt;C694,"Check dates",IF(ROUND(F694,2)=0,"Paid / zero balance",IF(Setup!$B$4="","Set aging date",IF(D694&gt;=Setup!$B$4,"Current",IF(DATEDIF(D694,Setup!$B$4,"D")&lt;=30,"1–30 days",IF(DATEDIF(D694,Setup!$B$4,"D")&lt;=60,"31–60 days",IF(DATEDIF(D694,Setup!$B$4,"D")&lt;=90,"61–90 days","91+ days")))))))))))))</f>
        <v/>
      </c>
      <c r="I694" s="5"/>
      <c r="J694" s="15">
        <f>IF(OR(H694="Current",H694="1–30 days",H694="31–60 days",H694="61–90 days",H694="91+ days"),F694,0)</f>
        <v>0</v>
      </c>
      <c r="K694">
        <f>IF(J694&gt;0,IF(COUNTIFS($M$5:$M694,M694,$J$5:$J694,"&gt;0")=1,1,0),0)</f>
        <v>0</v>
      </c>
      <c r="L694" t="str">
        <f>IF(A694="","","k"&amp;SUBSTITUTE(SUBSTITUTE(SUBSTITUTE(SUBSTITUTE(SUBSTITUTE(SUBSTITUTE(A694,"~","{t}"),"*","{s}"),"?","{q}"),"&lt;","{lt}"),"&gt;","{gt}"),"=","{eq}"))</f>
        <v/>
      </c>
      <c r="M694" t="str">
        <f>IF(B694="","","k"&amp;SUBSTITUTE(SUBSTITUTE(SUBSTITUTE(SUBSTITUTE(SUBSTITUTE(SUBSTITUTE(B694,"~","{t}"),"*","{s}"),"?","{q}"),"&lt;","{lt}"),"&gt;","{gt}"),"=","{eq}"))</f>
        <v/>
      </c>
    </row>
    <row r="695" spans="1:13" x14ac:dyDescent="0.25">
      <c r="A695" s="5"/>
      <c r="B695" s="5"/>
      <c r="C695" s="8"/>
      <c r="D695" s="8"/>
      <c r="E695" s="12"/>
      <c r="F695" s="12"/>
      <c r="G695" s="13" t="str">
        <f>IF(OR(H695="Current",H695="1–30 days",H695="31–60 days",H695="61–90 days",H695="91+ days"),IF(D695&gt;=Setup!$B$4,0,DATEDIF(D695,Setup!$B$4,"D")),"")</f>
        <v/>
      </c>
      <c r="H695" s="14" t="str">
        <f>IF(AND(A695="",B695="",C695="",D695="",E695="",F695=""),"",IF(OR(A695="",B695="",C695="",D695="",E695="",F695=""),"Incomplete",IF(COUNTIF($L$5:$L$1004,L695)&gt;1,"Check invoice #",IF(OR(COUNT(E695)=0,COUNT(F695)=0),"Check amounts",IF(OR(E695&lt;0,F695&lt;0,F695&gt;E695),"Check amounts",IF(OR(COUNT(C695)=0,COUNT(D695)=0),"Check dates",IF(D695&lt;C695,"Check dates",IF(ROUND(F695,2)=0,"Paid / zero balance",IF(Setup!$B$4="","Set aging date",IF(D695&gt;=Setup!$B$4,"Current",IF(DATEDIF(D695,Setup!$B$4,"D")&lt;=30,"1–30 days",IF(DATEDIF(D695,Setup!$B$4,"D")&lt;=60,"31–60 days",IF(DATEDIF(D695,Setup!$B$4,"D")&lt;=90,"61–90 days","91+ days")))))))))))))</f>
        <v/>
      </c>
      <c r="I695" s="5"/>
      <c r="J695" s="15">
        <f>IF(OR(H695="Current",H695="1–30 days",H695="31–60 days",H695="61–90 days",H695="91+ days"),F695,0)</f>
        <v>0</v>
      </c>
      <c r="K695">
        <f>IF(J695&gt;0,IF(COUNTIFS($M$5:$M695,M695,$J$5:$J695,"&gt;0")=1,1,0),0)</f>
        <v>0</v>
      </c>
      <c r="L695" t="str">
        <f>IF(A695="","","k"&amp;SUBSTITUTE(SUBSTITUTE(SUBSTITUTE(SUBSTITUTE(SUBSTITUTE(SUBSTITUTE(A695,"~","{t}"),"*","{s}"),"?","{q}"),"&lt;","{lt}"),"&gt;","{gt}"),"=","{eq}"))</f>
        <v/>
      </c>
      <c r="M695" t="str">
        <f>IF(B695="","","k"&amp;SUBSTITUTE(SUBSTITUTE(SUBSTITUTE(SUBSTITUTE(SUBSTITUTE(SUBSTITUTE(B695,"~","{t}"),"*","{s}"),"?","{q}"),"&lt;","{lt}"),"&gt;","{gt}"),"=","{eq}"))</f>
        <v/>
      </c>
    </row>
    <row r="696" spans="1:13" x14ac:dyDescent="0.25">
      <c r="A696" s="5"/>
      <c r="B696" s="5"/>
      <c r="C696" s="8"/>
      <c r="D696" s="8"/>
      <c r="E696" s="12"/>
      <c r="F696" s="12"/>
      <c r="G696" s="13" t="str">
        <f>IF(OR(H696="Current",H696="1–30 days",H696="31–60 days",H696="61–90 days",H696="91+ days"),IF(D696&gt;=Setup!$B$4,0,DATEDIF(D696,Setup!$B$4,"D")),"")</f>
        <v/>
      </c>
      <c r="H696" s="14" t="str">
        <f>IF(AND(A696="",B696="",C696="",D696="",E696="",F696=""),"",IF(OR(A696="",B696="",C696="",D696="",E696="",F696=""),"Incomplete",IF(COUNTIF($L$5:$L$1004,L696)&gt;1,"Check invoice #",IF(OR(COUNT(E696)=0,COUNT(F696)=0),"Check amounts",IF(OR(E696&lt;0,F696&lt;0,F696&gt;E696),"Check amounts",IF(OR(COUNT(C696)=0,COUNT(D696)=0),"Check dates",IF(D696&lt;C696,"Check dates",IF(ROUND(F696,2)=0,"Paid / zero balance",IF(Setup!$B$4="","Set aging date",IF(D696&gt;=Setup!$B$4,"Current",IF(DATEDIF(D696,Setup!$B$4,"D")&lt;=30,"1–30 days",IF(DATEDIF(D696,Setup!$B$4,"D")&lt;=60,"31–60 days",IF(DATEDIF(D696,Setup!$B$4,"D")&lt;=90,"61–90 days","91+ days")))))))))))))</f>
        <v/>
      </c>
      <c r="I696" s="5"/>
      <c r="J696" s="15">
        <f>IF(OR(H696="Current",H696="1–30 days",H696="31–60 days",H696="61–90 days",H696="91+ days"),F696,0)</f>
        <v>0</v>
      </c>
      <c r="K696">
        <f>IF(J696&gt;0,IF(COUNTIFS($M$5:$M696,M696,$J$5:$J696,"&gt;0")=1,1,0),0)</f>
        <v>0</v>
      </c>
      <c r="L696" t="str">
        <f>IF(A696="","","k"&amp;SUBSTITUTE(SUBSTITUTE(SUBSTITUTE(SUBSTITUTE(SUBSTITUTE(SUBSTITUTE(A696,"~","{t}"),"*","{s}"),"?","{q}"),"&lt;","{lt}"),"&gt;","{gt}"),"=","{eq}"))</f>
        <v/>
      </c>
      <c r="M696" t="str">
        <f>IF(B696="","","k"&amp;SUBSTITUTE(SUBSTITUTE(SUBSTITUTE(SUBSTITUTE(SUBSTITUTE(SUBSTITUTE(B696,"~","{t}"),"*","{s}"),"?","{q}"),"&lt;","{lt}"),"&gt;","{gt}"),"=","{eq}"))</f>
        <v/>
      </c>
    </row>
    <row r="697" spans="1:13" x14ac:dyDescent="0.25">
      <c r="A697" s="5"/>
      <c r="B697" s="5"/>
      <c r="C697" s="8"/>
      <c r="D697" s="8"/>
      <c r="E697" s="12"/>
      <c r="F697" s="12"/>
      <c r="G697" s="13" t="str">
        <f>IF(OR(H697="Current",H697="1–30 days",H697="31–60 days",H697="61–90 days",H697="91+ days"),IF(D697&gt;=Setup!$B$4,0,DATEDIF(D697,Setup!$B$4,"D")),"")</f>
        <v/>
      </c>
      <c r="H697" s="14" t="str">
        <f>IF(AND(A697="",B697="",C697="",D697="",E697="",F697=""),"",IF(OR(A697="",B697="",C697="",D697="",E697="",F697=""),"Incomplete",IF(COUNTIF($L$5:$L$1004,L697)&gt;1,"Check invoice #",IF(OR(COUNT(E697)=0,COUNT(F697)=0),"Check amounts",IF(OR(E697&lt;0,F697&lt;0,F697&gt;E697),"Check amounts",IF(OR(COUNT(C697)=0,COUNT(D697)=0),"Check dates",IF(D697&lt;C697,"Check dates",IF(ROUND(F697,2)=0,"Paid / zero balance",IF(Setup!$B$4="","Set aging date",IF(D697&gt;=Setup!$B$4,"Current",IF(DATEDIF(D697,Setup!$B$4,"D")&lt;=30,"1–30 days",IF(DATEDIF(D697,Setup!$B$4,"D")&lt;=60,"31–60 days",IF(DATEDIF(D697,Setup!$B$4,"D")&lt;=90,"61–90 days","91+ days")))))))))))))</f>
        <v/>
      </c>
      <c r="I697" s="5"/>
      <c r="J697" s="15">
        <f>IF(OR(H697="Current",H697="1–30 days",H697="31–60 days",H697="61–90 days",H697="91+ days"),F697,0)</f>
        <v>0</v>
      </c>
      <c r="K697">
        <f>IF(J697&gt;0,IF(COUNTIFS($M$5:$M697,M697,$J$5:$J697,"&gt;0")=1,1,0),0)</f>
        <v>0</v>
      </c>
      <c r="L697" t="str">
        <f>IF(A697="","","k"&amp;SUBSTITUTE(SUBSTITUTE(SUBSTITUTE(SUBSTITUTE(SUBSTITUTE(SUBSTITUTE(A697,"~","{t}"),"*","{s}"),"?","{q}"),"&lt;","{lt}"),"&gt;","{gt}"),"=","{eq}"))</f>
        <v/>
      </c>
      <c r="M697" t="str">
        <f>IF(B697="","","k"&amp;SUBSTITUTE(SUBSTITUTE(SUBSTITUTE(SUBSTITUTE(SUBSTITUTE(SUBSTITUTE(B697,"~","{t}"),"*","{s}"),"?","{q}"),"&lt;","{lt}"),"&gt;","{gt}"),"=","{eq}"))</f>
        <v/>
      </c>
    </row>
    <row r="698" spans="1:13" x14ac:dyDescent="0.25">
      <c r="A698" s="5"/>
      <c r="B698" s="5"/>
      <c r="C698" s="8"/>
      <c r="D698" s="8"/>
      <c r="E698" s="12"/>
      <c r="F698" s="12"/>
      <c r="G698" s="13" t="str">
        <f>IF(OR(H698="Current",H698="1–30 days",H698="31–60 days",H698="61–90 days",H698="91+ days"),IF(D698&gt;=Setup!$B$4,0,DATEDIF(D698,Setup!$B$4,"D")),"")</f>
        <v/>
      </c>
      <c r="H698" s="14" t="str">
        <f>IF(AND(A698="",B698="",C698="",D698="",E698="",F698=""),"",IF(OR(A698="",B698="",C698="",D698="",E698="",F698=""),"Incomplete",IF(COUNTIF($L$5:$L$1004,L698)&gt;1,"Check invoice #",IF(OR(COUNT(E698)=0,COUNT(F698)=0),"Check amounts",IF(OR(E698&lt;0,F698&lt;0,F698&gt;E698),"Check amounts",IF(OR(COUNT(C698)=0,COUNT(D698)=0),"Check dates",IF(D698&lt;C698,"Check dates",IF(ROUND(F698,2)=0,"Paid / zero balance",IF(Setup!$B$4="","Set aging date",IF(D698&gt;=Setup!$B$4,"Current",IF(DATEDIF(D698,Setup!$B$4,"D")&lt;=30,"1–30 days",IF(DATEDIF(D698,Setup!$B$4,"D")&lt;=60,"31–60 days",IF(DATEDIF(D698,Setup!$B$4,"D")&lt;=90,"61–90 days","91+ days")))))))))))))</f>
        <v/>
      </c>
      <c r="I698" s="5"/>
      <c r="J698" s="15">
        <f>IF(OR(H698="Current",H698="1–30 days",H698="31–60 days",H698="61–90 days",H698="91+ days"),F698,0)</f>
        <v>0</v>
      </c>
      <c r="K698">
        <f>IF(J698&gt;0,IF(COUNTIFS($M$5:$M698,M698,$J$5:$J698,"&gt;0")=1,1,0),0)</f>
        <v>0</v>
      </c>
      <c r="L698" t="str">
        <f>IF(A698="","","k"&amp;SUBSTITUTE(SUBSTITUTE(SUBSTITUTE(SUBSTITUTE(SUBSTITUTE(SUBSTITUTE(A698,"~","{t}"),"*","{s}"),"?","{q}"),"&lt;","{lt}"),"&gt;","{gt}"),"=","{eq}"))</f>
        <v/>
      </c>
      <c r="M698" t="str">
        <f>IF(B698="","","k"&amp;SUBSTITUTE(SUBSTITUTE(SUBSTITUTE(SUBSTITUTE(SUBSTITUTE(SUBSTITUTE(B698,"~","{t}"),"*","{s}"),"?","{q}"),"&lt;","{lt}"),"&gt;","{gt}"),"=","{eq}"))</f>
        <v/>
      </c>
    </row>
    <row r="699" spans="1:13" x14ac:dyDescent="0.25">
      <c r="A699" s="5"/>
      <c r="B699" s="5"/>
      <c r="C699" s="8"/>
      <c r="D699" s="8"/>
      <c r="E699" s="12"/>
      <c r="F699" s="12"/>
      <c r="G699" s="13" t="str">
        <f>IF(OR(H699="Current",H699="1–30 days",H699="31–60 days",H699="61–90 days",H699="91+ days"),IF(D699&gt;=Setup!$B$4,0,DATEDIF(D699,Setup!$B$4,"D")),"")</f>
        <v/>
      </c>
      <c r="H699" s="14" t="str">
        <f>IF(AND(A699="",B699="",C699="",D699="",E699="",F699=""),"",IF(OR(A699="",B699="",C699="",D699="",E699="",F699=""),"Incomplete",IF(COUNTIF($L$5:$L$1004,L699)&gt;1,"Check invoice #",IF(OR(COUNT(E699)=0,COUNT(F699)=0),"Check amounts",IF(OR(E699&lt;0,F699&lt;0,F699&gt;E699),"Check amounts",IF(OR(COUNT(C699)=0,COUNT(D699)=0),"Check dates",IF(D699&lt;C699,"Check dates",IF(ROUND(F699,2)=0,"Paid / zero balance",IF(Setup!$B$4="","Set aging date",IF(D699&gt;=Setup!$B$4,"Current",IF(DATEDIF(D699,Setup!$B$4,"D")&lt;=30,"1–30 days",IF(DATEDIF(D699,Setup!$B$4,"D")&lt;=60,"31–60 days",IF(DATEDIF(D699,Setup!$B$4,"D")&lt;=90,"61–90 days","91+ days")))))))))))))</f>
        <v/>
      </c>
      <c r="I699" s="5"/>
      <c r="J699" s="15">
        <f>IF(OR(H699="Current",H699="1–30 days",H699="31–60 days",H699="61–90 days",H699="91+ days"),F699,0)</f>
        <v>0</v>
      </c>
      <c r="K699">
        <f>IF(J699&gt;0,IF(COUNTIFS($M$5:$M699,M699,$J$5:$J699,"&gt;0")=1,1,0),0)</f>
        <v>0</v>
      </c>
      <c r="L699" t="str">
        <f>IF(A699="","","k"&amp;SUBSTITUTE(SUBSTITUTE(SUBSTITUTE(SUBSTITUTE(SUBSTITUTE(SUBSTITUTE(A699,"~","{t}"),"*","{s}"),"?","{q}"),"&lt;","{lt}"),"&gt;","{gt}"),"=","{eq}"))</f>
        <v/>
      </c>
      <c r="M699" t="str">
        <f>IF(B699="","","k"&amp;SUBSTITUTE(SUBSTITUTE(SUBSTITUTE(SUBSTITUTE(SUBSTITUTE(SUBSTITUTE(B699,"~","{t}"),"*","{s}"),"?","{q}"),"&lt;","{lt}"),"&gt;","{gt}"),"=","{eq}"))</f>
        <v/>
      </c>
    </row>
    <row r="700" spans="1:13" x14ac:dyDescent="0.25">
      <c r="A700" s="5"/>
      <c r="B700" s="5"/>
      <c r="C700" s="8"/>
      <c r="D700" s="8"/>
      <c r="E700" s="12"/>
      <c r="F700" s="12"/>
      <c r="G700" s="13" t="str">
        <f>IF(OR(H700="Current",H700="1–30 days",H700="31–60 days",H700="61–90 days",H700="91+ days"),IF(D700&gt;=Setup!$B$4,0,DATEDIF(D700,Setup!$B$4,"D")),"")</f>
        <v/>
      </c>
      <c r="H700" s="14" t="str">
        <f>IF(AND(A700="",B700="",C700="",D700="",E700="",F700=""),"",IF(OR(A700="",B700="",C700="",D700="",E700="",F700=""),"Incomplete",IF(COUNTIF($L$5:$L$1004,L700)&gt;1,"Check invoice #",IF(OR(COUNT(E700)=0,COUNT(F700)=0),"Check amounts",IF(OR(E700&lt;0,F700&lt;0,F700&gt;E700),"Check amounts",IF(OR(COUNT(C700)=0,COUNT(D700)=0),"Check dates",IF(D700&lt;C700,"Check dates",IF(ROUND(F700,2)=0,"Paid / zero balance",IF(Setup!$B$4="","Set aging date",IF(D700&gt;=Setup!$B$4,"Current",IF(DATEDIF(D700,Setup!$B$4,"D")&lt;=30,"1–30 days",IF(DATEDIF(D700,Setup!$B$4,"D")&lt;=60,"31–60 days",IF(DATEDIF(D700,Setup!$B$4,"D")&lt;=90,"61–90 days","91+ days")))))))))))))</f>
        <v/>
      </c>
      <c r="I700" s="5"/>
      <c r="J700" s="15">
        <f>IF(OR(H700="Current",H700="1–30 days",H700="31–60 days",H700="61–90 days",H700="91+ days"),F700,0)</f>
        <v>0</v>
      </c>
      <c r="K700">
        <f>IF(J700&gt;0,IF(COUNTIFS($M$5:$M700,M700,$J$5:$J700,"&gt;0")=1,1,0),0)</f>
        <v>0</v>
      </c>
      <c r="L700" t="str">
        <f>IF(A700="","","k"&amp;SUBSTITUTE(SUBSTITUTE(SUBSTITUTE(SUBSTITUTE(SUBSTITUTE(SUBSTITUTE(A700,"~","{t}"),"*","{s}"),"?","{q}"),"&lt;","{lt}"),"&gt;","{gt}"),"=","{eq}"))</f>
        <v/>
      </c>
      <c r="M700" t="str">
        <f>IF(B700="","","k"&amp;SUBSTITUTE(SUBSTITUTE(SUBSTITUTE(SUBSTITUTE(SUBSTITUTE(SUBSTITUTE(B700,"~","{t}"),"*","{s}"),"?","{q}"),"&lt;","{lt}"),"&gt;","{gt}"),"=","{eq}"))</f>
        <v/>
      </c>
    </row>
    <row r="701" spans="1:13" x14ac:dyDescent="0.25">
      <c r="A701" s="5"/>
      <c r="B701" s="5"/>
      <c r="C701" s="8"/>
      <c r="D701" s="8"/>
      <c r="E701" s="12"/>
      <c r="F701" s="12"/>
      <c r="G701" s="13" t="str">
        <f>IF(OR(H701="Current",H701="1–30 days",H701="31–60 days",H701="61–90 days",H701="91+ days"),IF(D701&gt;=Setup!$B$4,0,DATEDIF(D701,Setup!$B$4,"D")),"")</f>
        <v/>
      </c>
      <c r="H701" s="14" t="str">
        <f>IF(AND(A701="",B701="",C701="",D701="",E701="",F701=""),"",IF(OR(A701="",B701="",C701="",D701="",E701="",F701=""),"Incomplete",IF(COUNTIF($L$5:$L$1004,L701)&gt;1,"Check invoice #",IF(OR(COUNT(E701)=0,COUNT(F701)=0),"Check amounts",IF(OR(E701&lt;0,F701&lt;0,F701&gt;E701),"Check amounts",IF(OR(COUNT(C701)=0,COUNT(D701)=0),"Check dates",IF(D701&lt;C701,"Check dates",IF(ROUND(F701,2)=0,"Paid / zero balance",IF(Setup!$B$4="","Set aging date",IF(D701&gt;=Setup!$B$4,"Current",IF(DATEDIF(D701,Setup!$B$4,"D")&lt;=30,"1–30 days",IF(DATEDIF(D701,Setup!$B$4,"D")&lt;=60,"31–60 days",IF(DATEDIF(D701,Setup!$B$4,"D")&lt;=90,"61–90 days","91+ days")))))))))))))</f>
        <v/>
      </c>
      <c r="I701" s="5"/>
      <c r="J701" s="15">
        <f>IF(OR(H701="Current",H701="1–30 days",H701="31–60 days",H701="61–90 days",H701="91+ days"),F701,0)</f>
        <v>0</v>
      </c>
      <c r="K701">
        <f>IF(J701&gt;0,IF(COUNTIFS($M$5:$M701,M701,$J$5:$J701,"&gt;0")=1,1,0),0)</f>
        <v>0</v>
      </c>
      <c r="L701" t="str">
        <f>IF(A701="","","k"&amp;SUBSTITUTE(SUBSTITUTE(SUBSTITUTE(SUBSTITUTE(SUBSTITUTE(SUBSTITUTE(A701,"~","{t}"),"*","{s}"),"?","{q}"),"&lt;","{lt}"),"&gt;","{gt}"),"=","{eq}"))</f>
        <v/>
      </c>
      <c r="M701" t="str">
        <f>IF(B701="","","k"&amp;SUBSTITUTE(SUBSTITUTE(SUBSTITUTE(SUBSTITUTE(SUBSTITUTE(SUBSTITUTE(B701,"~","{t}"),"*","{s}"),"?","{q}"),"&lt;","{lt}"),"&gt;","{gt}"),"=","{eq}"))</f>
        <v/>
      </c>
    </row>
    <row r="702" spans="1:13" x14ac:dyDescent="0.25">
      <c r="A702" s="5"/>
      <c r="B702" s="5"/>
      <c r="C702" s="8"/>
      <c r="D702" s="8"/>
      <c r="E702" s="12"/>
      <c r="F702" s="12"/>
      <c r="G702" s="13" t="str">
        <f>IF(OR(H702="Current",H702="1–30 days",H702="31–60 days",H702="61–90 days",H702="91+ days"),IF(D702&gt;=Setup!$B$4,0,DATEDIF(D702,Setup!$B$4,"D")),"")</f>
        <v/>
      </c>
      <c r="H702" s="14" t="str">
        <f>IF(AND(A702="",B702="",C702="",D702="",E702="",F702=""),"",IF(OR(A702="",B702="",C702="",D702="",E702="",F702=""),"Incomplete",IF(COUNTIF($L$5:$L$1004,L702)&gt;1,"Check invoice #",IF(OR(COUNT(E702)=0,COUNT(F702)=0),"Check amounts",IF(OR(E702&lt;0,F702&lt;0,F702&gt;E702),"Check amounts",IF(OR(COUNT(C702)=0,COUNT(D702)=0),"Check dates",IF(D702&lt;C702,"Check dates",IF(ROUND(F702,2)=0,"Paid / zero balance",IF(Setup!$B$4="","Set aging date",IF(D702&gt;=Setup!$B$4,"Current",IF(DATEDIF(D702,Setup!$B$4,"D")&lt;=30,"1–30 days",IF(DATEDIF(D702,Setup!$B$4,"D")&lt;=60,"31–60 days",IF(DATEDIF(D702,Setup!$B$4,"D")&lt;=90,"61–90 days","91+ days")))))))))))))</f>
        <v/>
      </c>
      <c r="I702" s="5"/>
      <c r="J702" s="15">
        <f>IF(OR(H702="Current",H702="1–30 days",H702="31–60 days",H702="61–90 days",H702="91+ days"),F702,0)</f>
        <v>0</v>
      </c>
      <c r="K702">
        <f>IF(J702&gt;0,IF(COUNTIFS($M$5:$M702,M702,$J$5:$J702,"&gt;0")=1,1,0),0)</f>
        <v>0</v>
      </c>
      <c r="L702" t="str">
        <f>IF(A702="","","k"&amp;SUBSTITUTE(SUBSTITUTE(SUBSTITUTE(SUBSTITUTE(SUBSTITUTE(SUBSTITUTE(A702,"~","{t}"),"*","{s}"),"?","{q}"),"&lt;","{lt}"),"&gt;","{gt}"),"=","{eq}"))</f>
        <v/>
      </c>
      <c r="M702" t="str">
        <f>IF(B702="","","k"&amp;SUBSTITUTE(SUBSTITUTE(SUBSTITUTE(SUBSTITUTE(SUBSTITUTE(SUBSTITUTE(B702,"~","{t}"),"*","{s}"),"?","{q}"),"&lt;","{lt}"),"&gt;","{gt}"),"=","{eq}"))</f>
        <v/>
      </c>
    </row>
    <row r="703" spans="1:13" x14ac:dyDescent="0.25">
      <c r="A703" s="5"/>
      <c r="B703" s="5"/>
      <c r="C703" s="8"/>
      <c r="D703" s="8"/>
      <c r="E703" s="12"/>
      <c r="F703" s="12"/>
      <c r="G703" s="13" t="str">
        <f>IF(OR(H703="Current",H703="1–30 days",H703="31–60 days",H703="61–90 days",H703="91+ days"),IF(D703&gt;=Setup!$B$4,0,DATEDIF(D703,Setup!$B$4,"D")),"")</f>
        <v/>
      </c>
      <c r="H703" s="14" t="str">
        <f>IF(AND(A703="",B703="",C703="",D703="",E703="",F703=""),"",IF(OR(A703="",B703="",C703="",D703="",E703="",F703=""),"Incomplete",IF(COUNTIF($L$5:$L$1004,L703)&gt;1,"Check invoice #",IF(OR(COUNT(E703)=0,COUNT(F703)=0),"Check amounts",IF(OR(E703&lt;0,F703&lt;0,F703&gt;E703),"Check amounts",IF(OR(COUNT(C703)=0,COUNT(D703)=0),"Check dates",IF(D703&lt;C703,"Check dates",IF(ROUND(F703,2)=0,"Paid / zero balance",IF(Setup!$B$4="","Set aging date",IF(D703&gt;=Setup!$B$4,"Current",IF(DATEDIF(D703,Setup!$B$4,"D")&lt;=30,"1–30 days",IF(DATEDIF(D703,Setup!$B$4,"D")&lt;=60,"31–60 days",IF(DATEDIF(D703,Setup!$B$4,"D")&lt;=90,"61–90 days","91+ days")))))))))))))</f>
        <v/>
      </c>
      <c r="I703" s="5"/>
      <c r="J703" s="15">
        <f>IF(OR(H703="Current",H703="1–30 days",H703="31–60 days",H703="61–90 days",H703="91+ days"),F703,0)</f>
        <v>0</v>
      </c>
      <c r="K703">
        <f>IF(J703&gt;0,IF(COUNTIFS($M$5:$M703,M703,$J$5:$J703,"&gt;0")=1,1,0),0)</f>
        <v>0</v>
      </c>
      <c r="L703" t="str">
        <f>IF(A703="","","k"&amp;SUBSTITUTE(SUBSTITUTE(SUBSTITUTE(SUBSTITUTE(SUBSTITUTE(SUBSTITUTE(A703,"~","{t}"),"*","{s}"),"?","{q}"),"&lt;","{lt}"),"&gt;","{gt}"),"=","{eq}"))</f>
        <v/>
      </c>
      <c r="M703" t="str">
        <f>IF(B703="","","k"&amp;SUBSTITUTE(SUBSTITUTE(SUBSTITUTE(SUBSTITUTE(SUBSTITUTE(SUBSTITUTE(B703,"~","{t}"),"*","{s}"),"?","{q}"),"&lt;","{lt}"),"&gt;","{gt}"),"=","{eq}"))</f>
        <v/>
      </c>
    </row>
    <row r="704" spans="1:13" x14ac:dyDescent="0.25">
      <c r="A704" s="5"/>
      <c r="B704" s="5"/>
      <c r="C704" s="8"/>
      <c r="D704" s="8"/>
      <c r="E704" s="12"/>
      <c r="F704" s="12"/>
      <c r="G704" s="13" t="str">
        <f>IF(OR(H704="Current",H704="1–30 days",H704="31–60 days",H704="61–90 days",H704="91+ days"),IF(D704&gt;=Setup!$B$4,0,DATEDIF(D704,Setup!$B$4,"D")),"")</f>
        <v/>
      </c>
      <c r="H704" s="14" t="str">
        <f>IF(AND(A704="",B704="",C704="",D704="",E704="",F704=""),"",IF(OR(A704="",B704="",C704="",D704="",E704="",F704=""),"Incomplete",IF(COUNTIF($L$5:$L$1004,L704)&gt;1,"Check invoice #",IF(OR(COUNT(E704)=0,COUNT(F704)=0),"Check amounts",IF(OR(E704&lt;0,F704&lt;0,F704&gt;E704),"Check amounts",IF(OR(COUNT(C704)=0,COUNT(D704)=0),"Check dates",IF(D704&lt;C704,"Check dates",IF(ROUND(F704,2)=0,"Paid / zero balance",IF(Setup!$B$4="","Set aging date",IF(D704&gt;=Setup!$B$4,"Current",IF(DATEDIF(D704,Setup!$B$4,"D")&lt;=30,"1–30 days",IF(DATEDIF(D704,Setup!$B$4,"D")&lt;=60,"31–60 days",IF(DATEDIF(D704,Setup!$B$4,"D")&lt;=90,"61–90 days","91+ days")))))))))))))</f>
        <v/>
      </c>
      <c r="I704" s="5"/>
      <c r="J704" s="15">
        <f>IF(OR(H704="Current",H704="1–30 days",H704="31–60 days",H704="61–90 days",H704="91+ days"),F704,0)</f>
        <v>0</v>
      </c>
      <c r="K704">
        <f>IF(J704&gt;0,IF(COUNTIFS($M$5:$M704,M704,$J$5:$J704,"&gt;0")=1,1,0),0)</f>
        <v>0</v>
      </c>
      <c r="L704" t="str">
        <f>IF(A704="","","k"&amp;SUBSTITUTE(SUBSTITUTE(SUBSTITUTE(SUBSTITUTE(SUBSTITUTE(SUBSTITUTE(A704,"~","{t}"),"*","{s}"),"?","{q}"),"&lt;","{lt}"),"&gt;","{gt}"),"=","{eq}"))</f>
        <v/>
      </c>
      <c r="M704" t="str">
        <f>IF(B704="","","k"&amp;SUBSTITUTE(SUBSTITUTE(SUBSTITUTE(SUBSTITUTE(SUBSTITUTE(SUBSTITUTE(B704,"~","{t}"),"*","{s}"),"?","{q}"),"&lt;","{lt}"),"&gt;","{gt}"),"=","{eq}"))</f>
        <v/>
      </c>
    </row>
    <row r="705" spans="1:13" x14ac:dyDescent="0.25">
      <c r="A705" s="5"/>
      <c r="B705" s="5"/>
      <c r="C705" s="8"/>
      <c r="D705" s="8"/>
      <c r="E705" s="12"/>
      <c r="F705" s="12"/>
      <c r="G705" s="13" t="str">
        <f>IF(OR(H705="Current",H705="1–30 days",H705="31–60 days",H705="61–90 days",H705="91+ days"),IF(D705&gt;=Setup!$B$4,0,DATEDIF(D705,Setup!$B$4,"D")),"")</f>
        <v/>
      </c>
      <c r="H705" s="14" t="str">
        <f>IF(AND(A705="",B705="",C705="",D705="",E705="",F705=""),"",IF(OR(A705="",B705="",C705="",D705="",E705="",F705=""),"Incomplete",IF(COUNTIF($L$5:$L$1004,L705)&gt;1,"Check invoice #",IF(OR(COUNT(E705)=0,COUNT(F705)=0),"Check amounts",IF(OR(E705&lt;0,F705&lt;0,F705&gt;E705),"Check amounts",IF(OR(COUNT(C705)=0,COUNT(D705)=0),"Check dates",IF(D705&lt;C705,"Check dates",IF(ROUND(F705,2)=0,"Paid / zero balance",IF(Setup!$B$4="","Set aging date",IF(D705&gt;=Setup!$B$4,"Current",IF(DATEDIF(D705,Setup!$B$4,"D")&lt;=30,"1–30 days",IF(DATEDIF(D705,Setup!$B$4,"D")&lt;=60,"31–60 days",IF(DATEDIF(D705,Setup!$B$4,"D")&lt;=90,"61–90 days","91+ days")))))))))))))</f>
        <v/>
      </c>
      <c r="I705" s="5"/>
      <c r="J705" s="15">
        <f>IF(OR(H705="Current",H705="1–30 days",H705="31–60 days",H705="61–90 days",H705="91+ days"),F705,0)</f>
        <v>0</v>
      </c>
      <c r="K705">
        <f>IF(J705&gt;0,IF(COUNTIFS($M$5:$M705,M705,$J$5:$J705,"&gt;0")=1,1,0),0)</f>
        <v>0</v>
      </c>
      <c r="L705" t="str">
        <f>IF(A705="","","k"&amp;SUBSTITUTE(SUBSTITUTE(SUBSTITUTE(SUBSTITUTE(SUBSTITUTE(SUBSTITUTE(A705,"~","{t}"),"*","{s}"),"?","{q}"),"&lt;","{lt}"),"&gt;","{gt}"),"=","{eq}"))</f>
        <v/>
      </c>
      <c r="M705" t="str">
        <f>IF(B705="","","k"&amp;SUBSTITUTE(SUBSTITUTE(SUBSTITUTE(SUBSTITUTE(SUBSTITUTE(SUBSTITUTE(B705,"~","{t}"),"*","{s}"),"?","{q}"),"&lt;","{lt}"),"&gt;","{gt}"),"=","{eq}"))</f>
        <v/>
      </c>
    </row>
    <row r="706" spans="1:13" x14ac:dyDescent="0.25">
      <c r="A706" s="5"/>
      <c r="B706" s="5"/>
      <c r="C706" s="8"/>
      <c r="D706" s="8"/>
      <c r="E706" s="12"/>
      <c r="F706" s="12"/>
      <c r="G706" s="13" t="str">
        <f>IF(OR(H706="Current",H706="1–30 days",H706="31–60 days",H706="61–90 days",H706="91+ days"),IF(D706&gt;=Setup!$B$4,0,DATEDIF(D706,Setup!$B$4,"D")),"")</f>
        <v/>
      </c>
      <c r="H706" s="14" t="str">
        <f>IF(AND(A706="",B706="",C706="",D706="",E706="",F706=""),"",IF(OR(A706="",B706="",C706="",D706="",E706="",F706=""),"Incomplete",IF(COUNTIF($L$5:$L$1004,L706)&gt;1,"Check invoice #",IF(OR(COUNT(E706)=0,COUNT(F706)=0),"Check amounts",IF(OR(E706&lt;0,F706&lt;0,F706&gt;E706),"Check amounts",IF(OR(COUNT(C706)=0,COUNT(D706)=0),"Check dates",IF(D706&lt;C706,"Check dates",IF(ROUND(F706,2)=0,"Paid / zero balance",IF(Setup!$B$4="","Set aging date",IF(D706&gt;=Setup!$B$4,"Current",IF(DATEDIF(D706,Setup!$B$4,"D")&lt;=30,"1–30 days",IF(DATEDIF(D706,Setup!$B$4,"D")&lt;=60,"31–60 days",IF(DATEDIF(D706,Setup!$B$4,"D")&lt;=90,"61–90 days","91+ days")))))))))))))</f>
        <v/>
      </c>
      <c r="I706" s="5"/>
      <c r="J706" s="15">
        <f>IF(OR(H706="Current",H706="1–30 days",H706="31–60 days",H706="61–90 days",H706="91+ days"),F706,0)</f>
        <v>0</v>
      </c>
      <c r="K706">
        <f>IF(J706&gt;0,IF(COUNTIFS($M$5:$M706,M706,$J$5:$J706,"&gt;0")=1,1,0),0)</f>
        <v>0</v>
      </c>
      <c r="L706" t="str">
        <f>IF(A706="","","k"&amp;SUBSTITUTE(SUBSTITUTE(SUBSTITUTE(SUBSTITUTE(SUBSTITUTE(SUBSTITUTE(A706,"~","{t}"),"*","{s}"),"?","{q}"),"&lt;","{lt}"),"&gt;","{gt}"),"=","{eq}"))</f>
        <v/>
      </c>
      <c r="M706" t="str">
        <f>IF(B706="","","k"&amp;SUBSTITUTE(SUBSTITUTE(SUBSTITUTE(SUBSTITUTE(SUBSTITUTE(SUBSTITUTE(B706,"~","{t}"),"*","{s}"),"?","{q}"),"&lt;","{lt}"),"&gt;","{gt}"),"=","{eq}"))</f>
        <v/>
      </c>
    </row>
    <row r="707" spans="1:13" x14ac:dyDescent="0.25">
      <c r="A707" s="5"/>
      <c r="B707" s="5"/>
      <c r="C707" s="8"/>
      <c r="D707" s="8"/>
      <c r="E707" s="12"/>
      <c r="F707" s="12"/>
      <c r="G707" s="13" t="str">
        <f>IF(OR(H707="Current",H707="1–30 days",H707="31–60 days",H707="61–90 days",H707="91+ days"),IF(D707&gt;=Setup!$B$4,0,DATEDIF(D707,Setup!$B$4,"D")),"")</f>
        <v/>
      </c>
      <c r="H707" s="14" t="str">
        <f>IF(AND(A707="",B707="",C707="",D707="",E707="",F707=""),"",IF(OR(A707="",B707="",C707="",D707="",E707="",F707=""),"Incomplete",IF(COUNTIF($L$5:$L$1004,L707)&gt;1,"Check invoice #",IF(OR(COUNT(E707)=0,COUNT(F707)=0),"Check amounts",IF(OR(E707&lt;0,F707&lt;0,F707&gt;E707),"Check amounts",IF(OR(COUNT(C707)=0,COUNT(D707)=0),"Check dates",IF(D707&lt;C707,"Check dates",IF(ROUND(F707,2)=0,"Paid / zero balance",IF(Setup!$B$4="","Set aging date",IF(D707&gt;=Setup!$B$4,"Current",IF(DATEDIF(D707,Setup!$B$4,"D")&lt;=30,"1–30 days",IF(DATEDIF(D707,Setup!$B$4,"D")&lt;=60,"31–60 days",IF(DATEDIF(D707,Setup!$B$4,"D")&lt;=90,"61–90 days","91+ days")))))))))))))</f>
        <v/>
      </c>
      <c r="I707" s="5"/>
      <c r="J707" s="15">
        <f>IF(OR(H707="Current",H707="1–30 days",H707="31–60 days",H707="61–90 days",H707="91+ days"),F707,0)</f>
        <v>0</v>
      </c>
      <c r="K707">
        <f>IF(J707&gt;0,IF(COUNTIFS($M$5:$M707,M707,$J$5:$J707,"&gt;0")=1,1,0),0)</f>
        <v>0</v>
      </c>
      <c r="L707" t="str">
        <f>IF(A707="","","k"&amp;SUBSTITUTE(SUBSTITUTE(SUBSTITUTE(SUBSTITUTE(SUBSTITUTE(SUBSTITUTE(A707,"~","{t}"),"*","{s}"),"?","{q}"),"&lt;","{lt}"),"&gt;","{gt}"),"=","{eq}"))</f>
        <v/>
      </c>
      <c r="M707" t="str">
        <f>IF(B707="","","k"&amp;SUBSTITUTE(SUBSTITUTE(SUBSTITUTE(SUBSTITUTE(SUBSTITUTE(SUBSTITUTE(B707,"~","{t}"),"*","{s}"),"?","{q}"),"&lt;","{lt}"),"&gt;","{gt}"),"=","{eq}"))</f>
        <v/>
      </c>
    </row>
    <row r="708" spans="1:13" x14ac:dyDescent="0.25">
      <c r="A708" s="5"/>
      <c r="B708" s="5"/>
      <c r="C708" s="8"/>
      <c r="D708" s="8"/>
      <c r="E708" s="12"/>
      <c r="F708" s="12"/>
      <c r="G708" s="13" t="str">
        <f>IF(OR(H708="Current",H708="1–30 days",H708="31–60 days",H708="61–90 days",H708="91+ days"),IF(D708&gt;=Setup!$B$4,0,DATEDIF(D708,Setup!$B$4,"D")),"")</f>
        <v/>
      </c>
      <c r="H708" s="14" t="str">
        <f>IF(AND(A708="",B708="",C708="",D708="",E708="",F708=""),"",IF(OR(A708="",B708="",C708="",D708="",E708="",F708=""),"Incomplete",IF(COUNTIF($L$5:$L$1004,L708)&gt;1,"Check invoice #",IF(OR(COUNT(E708)=0,COUNT(F708)=0),"Check amounts",IF(OR(E708&lt;0,F708&lt;0,F708&gt;E708),"Check amounts",IF(OR(COUNT(C708)=0,COUNT(D708)=0),"Check dates",IF(D708&lt;C708,"Check dates",IF(ROUND(F708,2)=0,"Paid / zero balance",IF(Setup!$B$4="","Set aging date",IF(D708&gt;=Setup!$B$4,"Current",IF(DATEDIF(D708,Setup!$B$4,"D")&lt;=30,"1–30 days",IF(DATEDIF(D708,Setup!$B$4,"D")&lt;=60,"31–60 days",IF(DATEDIF(D708,Setup!$B$4,"D")&lt;=90,"61–90 days","91+ days")))))))))))))</f>
        <v/>
      </c>
      <c r="I708" s="5"/>
      <c r="J708" s="15">
        <f>IF(OR(H708="Current",H708="1–30 days",H708="31–60 days",H708="61–90 days",H708="91+ days"),F708,0)</f>
        <v>0</v>
      </c>
      <c r="K708">
        <f>IF(J708&gt;0,IF(COUNTIFS($M$5:$M708,M708,$J$5:$J708,"&gt;0")=1,1,0),0)</f>
        <v>0</v>
      </c>
      <c r="L708" t="str">
        <f>IF(A708="","","k"&amp;SUBSTITUTE(SUBSTITUTE(SUBSTITUTE(SUBSTITUTE(SUBSTITUTE(SUBSTITUTE(A708,"~","{t}"),"*","{s}"),"?","{q}"),"&lt;","{lt}"),"&gt;","{gt}"),"=","{eq}"))</f>
        <v/>
      </c>
      <c r="M708" t="str">
        <f>IF(B708="","","k"&amp;SUBSTITUTE(SUBSTITUTE(SUBSTITUTE(SUBSTITUTE(SUBSTITUTE(SUBSTITUTE(B708,"~","{t}"),"*","{s}"),"?","{q}"),"&lt;","{lt}"),"&gt;","{gt}"),"=","{eq}"))</f>
        <v/>
      </c>
    </row>
    <row r="709" spans="1:13" x14ac:dyDescent="0.25">
      <c r="A709" s="5"/>
      <c r="B709" s="5"/>
      <c r="C709" s="8"/>
      <c r="D709" s="8"/>
      <c r="E709" s="12"/>
      <c r="F709" s="12"/>
      <c r="G709" s="13" t="str">
        <f>IF(OR(H709="Current",H709="1–30 days",H709="31–60 days",H709="61–90 days",H709="91+ days"),IF(D709&gt;=Setup!$B$4,0,DATEDIF(D709,Setup!$B$4,"D")),"")</f>
        <v/>
      </c>
      <c r="H709" s="14" t="str">
        <f>IF(AND(A709="",B709="",C709="",D709="",E709="",F709=""),"",IF(OR(A709="",B709="",C709="",D709="",E709="",F709=""),"Incomplete",IF(COUNTIF($L$5:$L$1004,L709)&gt;1,"Check invoice #",IF(OR(COUNT(E709)=0,COUNT(F709)=0),"Check amounts",IF(OR(E709&lt;0,F709&lt;0,F709&gt;E709),"Check amounts",IF(OR(COUNT(C709)=0,COUNT(D709)=0),"Check dates",IF(D709&lt;C709,"Check dates",IF(ROUND(F709,2)=0,"Paid / zero balance",IF(Setup!$B$4="","Set aging date",IF(D709&gt;=Setup!$B$4,"Current",IF(DATEDIF(D709,Setup!$B$4,"D")&lt;=30,"1–30 days",IF(DATEDIF(D709,Setup!$B$4,"D")&lt;=60,"31–60 days",IF(DATEDIF(D709,Setup!$B$4,"D")&lt;=90,"61–90 days","91+ days")))))))))))))</f>
        <v/>
      </c>
      <c r="I709" s="5"/>
      <c r="J709" s="15">
        <f>IF(OR(H709="Current",H709="1–30 days",H709="31–60 days",H709="61–90 days",H709="91+ days"),F709,0)</f>
        <v>0</v>
      </c>
      <c r="K709">
        <f>IF(J709&gt;0,IF(COUNTIFS($M$5:$M709,M709,$J$5:$J709,"&gt;0")=1,1,0),0)</f>
        <v>0</v>
      </c>
      <c r="L709" t="str">
        <f>IF(A709="","","k"&amp;SUBSTITUTE(SUBSTITUTE(SUBSTITUTE(SUBSTITUTE(SUBSTITUTE(SUBSTITUTE(A709,"~","{t}"),"*","{s}"),"?","{q}"),"&lt;","{lt}"),"&gt;","{gt}"),"=","{eq}"))</f>
        <v/>
      </c>
      <c r="M709" t="str">
        <f>IF(B709="","","k"&amp;SUBSTITUTE(SUBSTITUTE(SUBSTITUTE(SUBSTITUTE(SUBSTITUTE(SUBSTITUTE(B709,"~","{t}"),"*","{s}"),"?","{q}"),"&lt;","{lt}"),"&gt;","{gt}"),"=","{eq}"))</f>
        <v/>
      </c>
    </row>
    <row r="710" spans="1:13" x14ac:dyDescent="0.25">
      <c r="A710" s="5"/>
      <c r="B710" s="5"/>
      <c r="C710" s="8"/>
      <c r="D710" s="8"/>
      <c r="E710" s="12"/>
      <c r="F710" s="12"/>
      <c r="G710" s="13" t="str">
        <f>IF(OR(H710="Current",H710="1–30 days",H710="31–60 days",H710="61–90 days",H710="91+ days"),IF(D710&gt;=Setup!$B$4,0,DATEDIF(D710,Setup!$B$4,"D")),"")</f>
        <v/>
      </c>
      <c r="H710" s="14" t="str">
        <f>IF(AND(A710="",B710="",C710="",D710="",E710="",F710=""),"",IF(OR(A710="",B710="",C710="",D710="",E710="",F710=""),"Incomplete",IF(COUNTIF($L$5:$L$1004,L710)&gt;1,"Check invoice #",IF(OR(COUNT(E710)=0,COUNT(F710)=0),"Check amounts",IF(OR(E710&lt;0,F710&lt;0,F710&gt;E710),"Check amounts",IF(OR(COUNT(C710)=0,COUNT(D710)=0),"Check dates",IF(D710&lt;C710,"Check dates",IF(ROUND(F710,2)=0,"Paid / zero balance",IF(Setup!$B$4="","Set aging date",IF(D710&gt;=Setup!$B$4,"Current",IF(DATEDIF(D710,Setup!$B$4,"D")&lt;=30,"1–30 days",IF(DATEDIF(D710,Setup!$B$4,"D")&lt;=60,"31–60 days",IF(DATEDIF(D710,Setup!$B$4,"D")&lt;=90,"61–90 days","91+ days")))))))))))))</f>
        <v/>
      </c>
      <c r="I710" s="5"/>
      <c r="J710" s="15">
        <f>IF(OR(H710="Current",H710="1–30 days",H710="31–60 days",H710="61–90 days",H710="91+ days"),F710,0)</f>
        <v>0</v>
      </c>
      <c r="K710">
        <f>IF(J710&gt;0,IF(COUNTIFS($M$5:$M710,M710,$J$5:$J710,"&gt;0")=1,1,0),0)</f>
        <v>0</v>
      </c>
      <c r="L710" t="str">
        <f>IF(A710="","","k"&amp;SUBSTITUTE(SUBSTITUTE(SUBSTITUTE(SUBSTITUTE(SUBSTITUTE(SUBSTITUTE(A710,"~","{t}"),"*","{s}"),"?","{q}"),"&lt;","{lt}"),"&gt;","{gt}"),"=","{eq}"))</f>
        <v/>
      </c>
      <c r="M710" t="str">
        <f>IF(B710="","","k"&amp;SUBSTITUTE(SUBSTITUTE(SUBSTITUTE(SUBSTITUTE(SUBSTITUTE(SUBSTITUTE(B710,"~","{t}"),"*","{s}"),"?","{q}"),"&lt;","{lt}"),"&gt;","{gt}"),"=","{eq}"))</f>
        <v/>
      </c>
    </row>
    <row r="711" spans="1:13" x14ac:dyDescent="0.25">
      <c r="A711" s="5"/>
      <c r="B711" s="5"/>
      <c r="C711" s="8"/>
      <c r="D711" s="8"/>
      <c r="E711" s="12"/>
      <c r="F711" s="12"/>
      <c r="G711" s="13" t="str">
        <f>IF(OR(H711="Current",H711="1–30 days",H711="31–60 days",H711="61–90 days",H711="91+ days"),IF(D711&gt;=Setup!$B$4,0,DATEDIF(D711,Setup!$B$4,"D")),"")</f>
        <v/>
      </c>
      <c r="H711" s="14" t="str">
        <f>IF(AND(A711="",B711="",C711="",D711="",E711="",F711=""),"",IF(OR(A711="",B711="",C711="",D711="",E711="",F711=""),"Incomplete",IF(COUNTIF($L$5:$L$1004,L711)&gt;1,"Check invoice #",IF(OR(COUNT(E711)=0,COUNT(F711)=0),"Check amounts",IF(OR(E711&lt;0,F711&lt;0,F711&gt;E711),"Check amounts",IF(OR(COUNT(C711)=0,COUNT(D711)=0),"Check dates",IF(D711&lt;C711,"Check dates",IF(ROUND(F711,2)=0,"Paid / zero balance",IF(Setup!$B$4="","Set aging date",IF(D711&gt;=Setup!$B$4,"Current",IF(DATEDIF(D711,Setup!$B$4,"D")&lt;=30,"1–30 days",IF(DATEDIF(D711,Setup!$B$4,"D")&lt;=60,"31–60 days",IF(DATEDIF(D711,Setup!$B$4,"D")&lt;=90,"61–90 days","91+ days")))))))))))))</f>
        <v/>
      </c>
      <c r="I711" s="5"/>
      <c r="J711" s="15">
        <f>IF(OR(H711="Current",H711="1–30 days",H711="31–60 days",H711="61–90 days",H711="91+ days"),F711,0)</f>
        <v>0</v>
      </c>
      <c r="K711">
        <f>IF(J711&gt;0,IF(COUNTIFS($M$5:$M711,M711,$J$5:$J711,"&gt;0")=1,1,0),0)</f>
        <v>0</v>
      </c>
      <c r="L711" t="str">
        <f>IF(A711="","","k"&amp;SUBSTITUTE(SUBSTITUTE(SUBSTITUTE(SUBSTITUTE(SUBSTITUTE(SUBSTITUTE(A711,"~","{t}"),"*","{s}"),"?","{q}"),"&lt;","{lt}"),"&gt;","{gt}"),"=","{eq}"))</f>
        <v/>
      </c>
      <c r="M711" t="str">
        <f>IF(B711="","","k"&amp;SUBSTITUTE(SUBSTITUTE(SUBSTITUTE(SUBSTITUTE(SUBSTITUTE(SUBSTITUTE(B711,"~","{t}"),"*","{s}"),"?","{q}"),"&lt;","{lt}"),"&gt;","{gt}"),"=","{eq}"))</f>
        <v/>
      </c>
    </row>
    <row r="712" spans="1:13" x14ac:dyDescent="0.25">
      <c r="A712" s="5"/>
      <c r="B712" s="5"/>
      <c r="C712" s="8"/>
      <c r="D712" s="8"/>
      <c r="E712" s="12"/>
      <c r="F712" s="12"/>
      <c r="G712" s="13" t="str">
        <f>IF(OR(H712="Current",H712="1–30 days",H712="31–60 days",H712="61–90 days",H712="91+ days"),IF(D712&gt;=Setup!$B$4,0,DATEDIF(D712,Setup!$B$4,"D")),"")</f>
        <v/>
      </c>
      <c r="H712" s="14" t="str">
        <f>IF(AND(A712="",B712="",C712="",D712="",E712="",F712=""),"",IF(OR(A712="",B712="",C712="",D712="",E712="",F712=""),"Incomplete",IF(COUNTIF($L$5:$L$1004,L712)&gt;1,"Check invoice #",IF(OR(COUNT(E712)=0,COUNT(F712)=0),"Check amounts",IF(OR(E712&lt;0,F712&lt;0,F712&gt;E712),"Check amounts",IF(OR(COUNT(C712)=0,COUNT(D712)=0),"Check dates",IF(D712&lt;C712,"Check dates",IF(ROUND(F712,2)=0,"Paid / zero balance",IF(Setup!$B$4="","Set aging date",IF(D712&gt;=Setup!$B$4,"Current",IF(DATEDIF(D712,Setup!$B$4,"D")&lt;=30,"1–30 days",IF(DATEDIF(D712,Setup!$B$4,"D")&lt;=60,"31–60 days",IF(DATEDIF(D712,Setup!$B$4,"D")&lt;=90,"61–90 days","91+ days")))))))))))))</f>
        <v/>
      </c>
      <c r="I712" s="5"/>
      <c r="J712" s="15">
        <f>IF(OR(H712="Current",H712="1–30 days",H712="31–60 days",H712="61–90 days",H712="91+ days"),F712,0)</f>
        <v>0</v>
      </c>
      <c r="K712">
        <f>IF(J712&gt;0,IF(COUNTIFS($M$5:$M712,M712,$J$5:$J712,"&gt;0")=1,1,0),0)</f>
        <v>0</v>
      </c>
      <c r="L712" t="str">
        <f>IF(A712="","","k"&amp;SUBSTITUTE(SUBSTITUTE(SUBSTITUTE(SUBSTITUTE(SUBSTITUTE(SUBSTITUTE(A712,"~","{t}"),"*","{s}"),"?","{q}"),"&lt;","{lt}"),"&gt;","{gt}"),"=","{eq}"))</f>
        <v/>
      </c>
      <c r="M712" t="str">
        <f>IF(B712="","","k"&amp;SUBSTITUTE(SUBSTITUTE(SUBSTITUTE(SUBSTITUTE(SUBSTITUTE(SUBSTITUTE(B712,"~","{t}"),"*","{s}"),"?","{q}"),"&lt;","{lt}"),"&gt;","{gt}"),"=","{eq}"))</f>
        <v/>
      </c>
    </row>
    <row r="713" spans="1:13" x14ac:dyDescent="0.25">
      <c r="A713" s="5"/>
      <c r="B713" s="5"/>
      <c r="C713" s="8"/>
      <c r="D713" s="8"/>
      <c r="E713" s="12"/>
      <c r="F713" s="12"/>
      <c r="G713" s="13" t="str">
        <f>IF(OR(H713="Current",H713="1–30 days",H713="31–60 days",H713="61–90 days",H713="91+ days"),IF(D713&gt;=Setup!$B$4,0,DATEDIF(D713,Setup!$B$4,"D")),"")</f>
        <v/>
      </c>
      <c r="H713" s="14" t="str">
        <f>IF(AND(A713="",B713="",C713="",D713="",E713="",F713=""),"",IF(OR(A713="",B713="",C713="",D713="",E713="",F713=""),"Incomplete",IF(COUNTIF($L$5:$L$1004,L713)&gt;1,"Check invoice #",IF(OR(COUNT(E713)=0,COUNT(F713)=0),"Check amounts",IF(OR(E713&lt;0,F713&lt;0,F713&gt;E713),"Check amounts",IF(OR(COUNT(C713)=0,COUNT(D713)=0),"Check dates",IF(D713&lt;C713,"Check dates",IF(ROUND(F713,2)=0,"Paid / zero balance",IF(Setup!$B$4="","Set aging date",IF(D713&gt;=Setup!$B$4,"Current",IF(DATEDIF(D713,Setup!$B$4,"D")&lt;=30,"1–30 days",IF(DATEDIF(D713,Setup!$B$4,"D")&lt;=60,"31–60 days",IF(DATEDIF(D713,Setup!$B$4,"D")&lt;=90,"61–90 days","91+ days")))))))))))))</f>
        <v/>
      </c>
      <c r="I713" s="5"/>
      <c r="J713" s="15">
        <f>IF(OR(H713="Current",H713="1–30 days",H713="31–60 days",H713="61–90 days",H713="91+ days"),F713,0)</f>
        <v>0</v>
      </c>
      <c r="K713">
        <f>IF(J713&gt;0,IF(COUNTIFS($M$5:$M713,M713,$J$5:$J713,"&gt;0")=1,1,0),0)</f>
        <v>0</v>
      </c>
      <c r="L713" t="str">
        <f>IF(A713="","","k"&amp;SUBSTITUTE(SUBSTITUTE(SUBSTITUTE(SUBSTITUTE(SUBSTITUTE(SUBSTITUTE(A713,"~","{t}"),"*","{s}"),"?","{q}"),"&lt;","{lt}"),"&gt;","{gt}"),"=","{eq}"))</f>
        <v/>
      </c>
      <c r="M713" t="str">
        <f>IF(B713="","","k"&amp;SUBSTITUTE(SUBSTITUTE(SUBSTITUTE(SUBSTITUTE(SUBSTITUTE(SUBSTITUTE(B713,"~","{t}"),"*","{s}"),"?","{q}"),"&lt;","{lt}"),"&gt;","{gt}"),"=","{eq}"))</f>
        <v/>
      </c>
    </row>
    <row r="714" spans="1:13" x14ac:dyDescent="0.25">
      <c r="A714" s="5"/>
      <c r="B714" s="5"/>
      <c r="C714" s="8"/>
      <c r="D714" s="8"/>
      <c r="E714" s="12"/>
      <c r="F714" s="12"/>
      <c r="G714" s="13" t="str">
        <f>IF(OR(H714="Current",H714="1–30 days",H714="31–60 days",H714="61–90 days",H714="91+ days"),IF(D714&gt;=Setup!$B$4,0,DATEDIF(D714,Setup!$B$4,"D")),"")</f>
        <v/>
      </c>
      <c r="H714" s="14" t="str">
        <f>IF(AND(A714="",B714="",C714="",D714="",E714="",F714=""),"",IF(OR(A714="",B714="",C714="",D714="",E714="",F714=""),"Incomplete",IF(COUNTIF($L$5:$L$1004,L714)&gt;1,"Check invoice #",IF(OR(COUNT(E714)=0,COUNT(F714)=0),"Check amounts",IF(OR(E714&lt;0,F714&lt;0,F714&gt;E714),"Check amounts",IF(OR(COUNT(C714)=0,COUNT(D714)=0),"Check dates",IF(D714&lt;C714,"Check dates",IF(ROUND(F714,2)=0,"Paid / zero balance",IF(Setup!$B$4="","Set aging date",IF(D714&gt;=Setup!$B$4,"Current",IF(DATEDIF(D714,Setup!$B$4,"D")&lt;=30,"1–30 days",IF(DATEDIF(D714,Setup!$B$4,"D")&lt;=60,"31–60 days",IF(DATEDIF(D714,Setup!$B$4,"D")&lt;=90,"61–90 days","91+ days")))))))))))))</f>
        <v/>
      </c>
      <c r="I714" s="5"/>
      <c r="J714" s="15">
        <f>IF(OR(H714="Current",H714="1–30 days",H714="31–60 days",H714="61–90 days",H714="91+ days"),F714,0)</f>
        <v>0</v>
      </c>
      <c r="K714">
        <f>IF(J714&gt;0,IF(COUNTIFS($M$5:$M714,M714,$J$5:$J714,"&gt;0")=1,1,0),0)</f>
        <v>0</v>
      </c>
      <c r="L714" t="str">
        <f>IF(A714="","","k"&amp;SUBSTITUTE(SUBSTITUTE(SUBSTITUTE(SUBSTITUTE(SUBSTITUTE(SUBSTITUTE(A714,"~","{t}"),"*","{s}"),"?","{q}"),"&lt;","{lt}"),"&gt;","{gt}"),"=","{eq}"))</f>
        <v/>
      </c>
      <c r="M714" t="str">
        <f>IF(B714="","","k"&amp;SUBSTITUTE(SUBSTITUTE(SUBSTITUTE(SUBSTITUTE(SUBSTITUTE(SUBSTITUTE(B714,"~","{t}"),"*","{s}"),"?","{q}"),"&lt;","{lt}"),"&gt;","{gt}"),"=","{eq}"))</f>
        <v/>
      </c>
    </row>
    <row r="715" spans="1:13" x14ac:dyDescent="0.25">
      <c r="A715" s="5"/>
      <c r="B715" s="5"/>
      <c r="C715" s="8"/>
      <c r="D715" s="8"/>
      <c r="E715" s="12"/>
      <c r="F715" s="12"/>
      <c r="G715" s="13" t="str">
        <f>IF(OR(H715="Current",H715="1–30 days",H715="31–60 days",H715="61–90 days",H715="91+ days"),IF(D715&gt;=Setup!$B$4,0,DATEDIF(D715,Setup!$B$4,"D")),"")</f>
        <v/>
      </c>
      <c r="H715" s="14" t="str">
        <f>IF(AND(A715="",B715="",C715="",D715="",E715="",F715=""),"",IF(OR(A715="",B715="",C715="",D715="",E715="",F715=""),"Incomplete",IF(COUNTIF($L$5:$L$1004,L715)&gt;1,"Check invoice #",IF(OR(COUNT(E715)=0,COUNT(F715)=0),"Check amounts",IF(OR(E715&lt;0,F715&lt;0,F715&gt;E715),"Check amounts",IF(OR(COUNT(C715)=0,COUNT(D715)=0),"Check dates",IF(D715&lt;C715,"Check dates",IF(ROUND(F715,2)=0,"Paid / zero balance",IF(Setup!$B$4="","Set aging date",IF(D715&gt;=Setup!$B$4,"Current",IF(DATEDIF(D715,Setup!$B$4,"D")&lt;=30,"1–30 days",IF(DATEDIF(D715,Setup!$B$4,"D")&lt;=60,"31–60 days",IF(DATEDIF(D715,Setup!$B$4,"D")&lt;=90,"61–90 days","91+ days")))))))))))))</f>
        <v/>
      </c>
      <c r="I715" s="5"/>
      <c r="J715" s="15">
        <f>IF(OR(H715="Current",H715="1–30 days",H715="31–60 days",H715="61–90 days",H715="91+ days"),F715,0)</f>
        <v>0</v>
      </c>
      <c r="K715">
        <f>IF(J715&gt;0,IF(COUNTIFS($M$5:$M715,M715,$J$5:$J715,"&gt;0")=1,1,0),0)</f>
        <v>0</v>
      </c>
      <c r="L715" t="str">
        <f>IF(A715="","","k"&amp;SUBSTITUTE(SUBSTITUTE(SUBSTITUTE(SUBSTITUTE(SUBSTITUTE(SUBSTITUTE(A715,"~","{t}"),"*","{s}"),"?","{q}"),"&lt;","{lt}"),"&gt;","{gt}"),"=","{eq}"))</f>
        <v/>
      </c>
      <c r="M715" t="str">
        <f>IF(B715="","","k"&amp;SUBSTITUTE(SUBSTITUTE(SUBSTITUTE(SUBSTITUTE(SUBSTITUTE(SUBSTITUTE(B715,"~","{t}"),"*","{s}"),"?","{q}"),"&lt;","{lt}"),"&gt;","{gt}"),"=","{eq}"))</f>
        <v/>
      </c>
    </row>
    <row r="716" spans="1:13" x14ac:dyDescent="0.25">
      <c r="A716" s="5"/>
      <c r="B716" s="5"/>
      <c r="C716" s="8"/>
      <c r="D716" s="8"/>
      <c r="E716" s="12"/>
      <c r="F716" s="12"/>
      <c r="G716" s="13" t="str">
        <f>IF(OR(H716="Current",H716="1–30 days",H716="31–60 days",H716="61–90 days",H716="91+ days"),IF(D716&gt;=Setup!$B$4,0,DATEDIF(D716,Setup!$B$4,"D")),"")</f>
        <v/>
      </c>
      <c r="H716" s="14" t="str">
        <f>IF(AND(A716="",B716="",C716="",D716="",E716="",F716=""),"",IF(OR(A716="",B716="",C716="",D716="",E716="",F716=""),"Incomplete",IF(COUNTIF($L$5:$L$1004,L716)&gt;1,"Check invoice #",IF(OR(COUNT(E716)=0,COUNT(F716)=0),"Check amounts",IF(OR(E716&lt;0,F716&lt;0,F716&gt;E716),"Check amounts",IF(OR(COUNT(C716)=0,COUNT(D716)=0),"Check dates",IF(D716&lt;C716,"Check dates",IF(ROUND(F716,2)=0,"Paid / zero balance",IF(Setup!$B$4="","Set aging date",IF(D716&gt;=Setup!$B$4,"Current",IF(DATEDIF(D716,Setup!$B$4,"D")&lt;=30,"1–30 days",IF(DATEDIF(D716,Setup!$B$4,"D")&lt;=60,"31–60 days",IF(DATEDIF(D716,Setup!$B$4,"D")&lt;=90,"61–90 days","91+ days")))))))))))))</f>
        <v/>
      </c>
      <c r="I716" s="5"/>
      <c r="J716" s="15">
        <f>IF(OR(H716="Current",H716="1–30 days",H716="31–60 days",H716="61–90 days",H716="91+ days"),F716,0)</f>
        <v>0</v>
      </c>
      <c r="K716">
        <f>IF(J716&gt;0,IF(COUNTIFS($M$5:$M716,M716,$J$5:$J716,"&gt;0")=1,1,0),0)</f>
        <v>0</v>
      </c>
      <c r="L716" t="str">
        <f>IF(A716="","","k"&amp;SUBSTITUTE(SUBSTITUTE(SUBSTITUTE(SUBSTITUTE(SUBSTITUTE(SUBSTITUTE(A716,"~","{t}"),"*","{s}"),"?","{q}"),"&lt;","{lt}"),"&gt;","{gt}"),"=","{eq}"))</f>
        <v/>
      </c>
      <c r="M716" t="str">
        <f>IF(B716="","","k"&amp;SUBSTITUTE(SUBSTITUTE(SUBSTITUTE(SUBSTITUTE(SUBSTITUTE(SUBSTITUTE(B716,"~","{t}"),"*","{s}"),"?","{q}"),"&lt;","{lt}"),"&gt;","{gt}"),"=","{eq}"))</f>
        <v/>
      </c>
    </row>
    <row r="717" spans="1:13" x14ac:dyDescent="0.25">
      <c r="A717" s="5"/>
      <c r="B717" s="5"/>
      <c r="C717" s="8"/>
      <c r="D717" s="8"/>
      <c r="E717" s="12"/>
      <c r="F717" s="12"/>
      <c r="G717" s="13" t="str">
        <f>IF(OR(H717="Current",H717="1–30 days",H717="31–60 days",H717="61–90 days",H717="91+ days"),IF(D717&gt;=Setup!$B$4,0,DATEDIF(D717,Setup!$B$4,"D")),"")</f>
        <v/>
      </c>
      <c r="H717" s="14" t="str">
        <f>IF(AND(A717="",B717="",C717="",D717="",E717="",F717=""),"",IF(OR(A717="",B717="",C717="",D717="",E717="",F717=""),"Incomplete",IF(COUNTIF($L$5:$L$1004,L717)&gt;1,"Check invoice #",IF(OR(COUNT(E717)=0,COUNT(F717)=0),"Check amounts",IF(OR(E717&lt;0,F717&lt;0,F717&gt;E717),"Check amounts",IF(OR(COUNT(C717)=0,COUNT(D717)=0),"Check dates",IF(D717&lt;C717,"Check dates",IF(ROUND(F717,2)=0,"Paid / zero balance",IF(Setup!$B$4="","Set aging date",IF(D717&gt;=Setup!$B$4,"Current",IF(DATEDIF(D717,Setup!$B$4,"D")&lt;=30,"1–30 days",IF(DATEDIF(D717,Setup!$B$4,"D")&lt;=60,"31–60 days",IF(DATEDIF(D717,Setup!$B$4,"D")&lt;=90,"61–90 days","91+ days")))))))))))))</f>
        <v/>
      </c>
      <c r="I717" s="5"/>
      <c r="J717" s="15">
        <f>IF(OR(H717="Current",H717="1–30 days",H717="31–60 days",H717="61–90 days",H717="91+ days"),F717,0)</f>
        <v>0</v>
      </c>
      <c r="K717">
        <f>IF(J717&gt;0,IF(COUNTIFS($M$5:$M717,M717,$J$5:$J717,"&gt;0")=1,1,0),0)</f>
        <v>0</v>
      </c>
      <c r="L717" t="str">
        <f>IF(A717="","","k"&amp;SUBSTITUTE(SUBSTITUTE(SUBSTITUTE(SUBSTITUTE(SUBSTITUTE(SUBSTITUTE(A717,"~","{t}"),"*","{s}"),"?","{q}"),"&lt;","{lt}"),"&gt;","{gt}"),"=","{eq}"))</f>
        <v/>
      </c>
      <c r="M717" t="str">
        <f>IF(B717="","","k"&amp;SUBSTITUTE(SUBSTITUTE(SUBSTITUTE(SUBSTITUTE(SUBSTITUTE(SUBSTITUTE(B717,"~","{t}"),"*","{s}"),"?","{q}"),"&lt;","{lt}"),"&gt;","{gt}"),"=","{eq}"))</f>
        <v/>
      </c>
    </row>
    <row r="718" spans="1:13" x14ac:dyDescent="0.25">
      <c r="A718" s="5"/>
      <c r="B718" s="5"/>
      <c r="C718" s="8"/>
      <c r="D718" s="8"/>
      <c r="E718" s="12"/>
      <c r="F718" s="12"/>
      <c r="G718" s="13" t="str">
        <f>IF(OR(H718="Current",H718="1–30 days",H718="31–60 days",H718="61–90 days",H718="91+ days"),IF(D718&gt;=Setup!$B$4,0,DATEDIF(D718,Setup!$B$4,"D")),"")</f>
        <v/>
      </c>
      <c r="H718" s="14" t="str">
        <f>IF(AND(A718="",B718="",C718="",D718="",E718="",F718=""),"",IF(OR(A718="",B718="",C718="",D718="",E718="",F718=""),"Incomplete",IF(COUNTIF($L$5:$L$1004,L718)&gt;1,"Check invoice #",IF(OR(COUNT(E718)=0,COUNT(F718)=0),"Check amounts",IF(OR(E718&lt;0,F718&lt;0,F718&gt;E718),"Check amounts",IF(OR(COUNT(C718)=0,COUNT(D718)=0),"Check dates",IF(D718&lt;C718,"Check dates",IF(ROUND(F718,2)=0,"Paid / zero balance",IF(Setup!$B$4="","Set aging date",IF(D718&gt;=Setup!$B$4,"Current",IF(DATEDIF(D718,Setup!$B$4,"D")&lt;=30,"1–30 days",IF(DATEDIF(D718,Setup!$B$4,"D")&lt;=60,"31–60 days",IF(DATEDIF(D718,Setup!$B$4,"D")&lt;=90,"61–90 days","91+ days")))))))))))))</f>
        <v/>
      </c>
      <c r="I718" s="5"/>
      <c r="J718" s="15">
        <f>IF(OR(H718="Current",H718="1–30 days",H718="31–60 days",H718="61–90 days",H718="91+ days"),F718,0)</f>
        <v>0</v>
      </c>
      <c r="K718">
        <f>IF(J718&gt;0,IF(COUNTIFS($M$5:$M718,M718,$J$5:$J718,"&gt;0")=1,1,0),0)</f>
        <v>0</v>
      </c>
      <c r="L718" t="str">
        <f>IF(A718="","","k"&amp;SUBSTITUTE(SUBSTITUTE(SUBSTITUTE(SUBSTITUTE(SUBSTITUTE(SUBSTITUTE(A718,"~","{t}"),"*","{s}"),"?","{q}"),"&lt;","{lt}"),"&gt;","{gt}"),"=","{eq}"))</f>
        <v/>
      </c>
      <c r="M718" t="str">
        <f>IF(B718="","","k"&amp;SUBSTITUTE(SUBSTITUTE(SUBSTITUTE(SUBSTITUTE(SUBSTITUTE(SUBSTITUTE(B718,"~","{t}"),"*","{s}"),"?","{q}"),"&lt;","{lt}"),"&gt;","{gt}"),"=","{eq}"))</f>
        <v/>
      </c>
    </row>
    <row r="719" spans="1:13" x14ac:dyDescent="0.25">
      <c r="A719" s="5"/>
      <c r="B719" s="5"/>
      <c r="C719" s="8"/>
      <c r="D719" s="8"/>
      <c r="E719" s="12"/>
      <c r="F719" s="12"/>
      <c r="G719" s="13" t="str">
        <f>IF(OR(H719="Current",H719="1–30 days",H719="31–60 days",H719="61–90 days",H719="91+ days"),IF(D719&gt;=Setup!$B$4,0,DATEDIF(D719,Setup!$B$4,"D")),"")</f>
        <v/>
      </c>
      <c r="H719" s="14" t="str">
        <f>IF(AND(A719="",B719="",C719="",D719="",E719="",F719=""),"",IF(OR(A719="",B719="",C719="",D719="",E719="",F719=""),"Incomplete",IF(COUNTIF($L$5:$L$1004,L719)&gt;1,"Check invoice #",IF(OR(COUNT(E719)=0,COUNT(F719)=0),"Check amounts",IF(OR(E719&lt;0,F719&lt;0,F719&gt;E719),"Check amounts",IF(OR(COUNT(C719)=0,COUNT(D719)=0),"Check dates",IF(D719&lt;C719,"Check dates",IF(ROUND(F719,2)=0,"Paid / zero balance",IF(Setup!$B$4="","Set aging date",IF(D719&gt;=Setup!$B$4,"Current",IF(DATEDIF(D719,Setup!$B$4,"D")&lt;=30,"1–30 days",IF(DATEDIF(D719,Setup!$B$4,"D")&lt;=60,"31–60 days",IF(DATEDIF(D719,Setup!$B$4,"D")&lt;=90,"61–90 days","91+ days")))))))))))))</f>
        <v/>
      </c>
      <c r="I719" s="5"/>
      <c r="J719" s="15">
        <f>IF(OR(H719="Current",H719="1–30 days",H719="31–60 days",H719="61–90 days",H719="91+ days"),F719,0)</f>
        <v>0</v>
      </c>
      <c r="K719">
        <f>IF(J719&gt;0,IF(COUNTIFS($M$5:$M719,M719,$J$5:$J719,"&gt;0")=1,1,0),0)</f>
        <v>0</v>
      </c>
      <c r="L719" t="str">
        <f>IF(A719="","","k"&amp;SUBSTITUTE(SUBSTITUTE(SUBSTITUTE(SUBSTITUTE(SUBSTITUTE(SUBSTITUTE(A719,"~","{t}"),"*","{s}"),"?","{q}"),"&lt;","{lt}"),"&gt;","{gt}"),"=","{eq}"))</f>
        <v/>
      </c>
      <c r="M719" t="str">
        <f>IF(B719="","","k"&amp;SUBSTITUTE(SUBSTITUTE(SUBSTITUTE(SUBSTITUTE(SUBSTITUTE(SUBSTITUTE(B719,"~","{t}"),"*","{s}"),"?","{q}"),"&lt;","{lt}"),"&gt;","{gt}"),"=","{eq}"))</f>
        <v/>
      </c>
    </row>
    <row r="720" spans="1:13" x14ac:dyDescent="0.25">
      <c r="A720" s="5"/>
      <c r="B720" s="5"/>
      <c r="C720" s="8"/>
      <c r="D720" s="8"/>
      <c r="E720" s="12"/>
      <c r="F720" s="12"/>
      <c r="G720" s="13" t="str">
        <f>IF(OR(H720="Current",H720="1–30 days",H720="31–60 days",H720="61–90 days",H720="91+ days"),IF(D720&gt;=Setup!$B$4,0,DATEDIF(D720,Setup!$B$4,"D")),"")</f>
        <v/>
      </c>
      <c r="H720" s="14" t="str">
        <f>IF(AND(A720="",B720="",C720="",D720="",E720="",F720=""),"",IF(OR(A720="",B720="",C720="",D720="",E720="",F720=""),"Incomplete",IF(COUNTIF($L$5:$L$1004,L720)&gt;1,"Check invoice #",IF(OR(COUNT(E720)=0,COUNT(F720)=0),"Check amounts",IF(OR(E720&lt;0,F720&lt;0,F720&gt;E720),"Check amounts",IF(OR(COUNT(C720)=0,COUNT(D720)=0),"Check dates",IF(D720&lt;C720,"Check dates",IF(ROUND(F720,2)=0,"Paid / zero balance",IF(Setup!$B$4="","Set aging date",IF(D720&gt;=Setup!$B$4,"Current",IF(DATEDIF(D720,Setup!$B$4,"D")&lt;=30,"1–30 days",IF(DATEDIF(D720,Setup!$B$4,"D")&lt;=60,"31–60 days",IF(DATEDIF(D720,Setup!$B$4,"D")&lt;=90,"61–90 days","91+ days")))))))))))))</f>
        <v/>
      </c>
      <c r="I720" s="5"/>
      <c r="J720" s="15">
        <f>IF(OR(H720="Current",H720="1–30 days",H720="31–60 days",H720="61–90 days",H720="91+ days"),F720,0)</f>
        <v>0</v>
      </c>
      <c r="K720">
        <f>IF(J720&gt;0,IF(COUNTIFS($M$5:$M720,M720,$J$5:$J720,"&gt;0")=1,1,0),0)</f>
        <v>0</v>
      </c>
      <c r="L720" t="str">
        <f>IF(A720="","","k"&amp;SUBSTITUTE(SUBSTITUTE(SUBSTITUTE(SUBSTITUTE(SUBSTITUTE(SUBSTITUTE(A720,"~","{t}"),"*","{s}"),"?","{q}"),"&lt;","{lt}"),"&gt;","{gt}"),"=","{eq}"))</f>
        <v/>
      </c>
      <c r="M720" t="str">
        <f>IF(B720="","","k"&amp;SUBSTITUTE(SUBSTITUTE(SUBSTITUTE(SUBSTITUTE(SUBSTITUTE(SUBSTITUTE(B720,"~","{t}"),"*","{s}"),"?","{q}"),"&lt;","{lt}"),"&gt;","{gt}"),"=","{eq}"))</f>
        <v/>
      </c>
    </row>
    <row r="721" spans="1:13" x14ac:dyDescent="0.25">
      <c r="A721" s="5"/>
      <c r="B721" s="5"/>
      <c r="C721" s="8"/>
      <c r="D721" s="8"/>
      <c r="E721" s="12"/>
      <c r="F721" s="12"/>
      <c r="G721" s="13" t="str">
        <f>IF(OR(H721="Current",H721="1–30 days",H721="31–60 days",H721="61–90 days",H721="91+ days"),IF(D721&gt;=Setup!$B$4,0,DATEDIF(D721,Setup!$B$4,"D")),"")</f>
        <v/>
      </c>
      <c r="H721" s="14" t="str">
        <f>IF(AND(A721="",B721="",C721="",D721="",E721="",F721=""),"",IF(OR(A721="",B721="",C721="",D721="",E721="",F721=""),"Incomplete",IF(COUNTIF($L$5:$L$1004,L721)&gt;1,"Check invoice #",IF(OR(COUNT(E721)=0,COUNT(F721)=0),"Check amounts",IF(OR(E721&lt;0,F721&lt;0,F721&gt;E721),"Check amounts",IF(OR(COUNT(C721)=0,COUNT(D721)=0),"Check dates",IF(D721&lt;C721,"Check dates",IF(ROUND(F721,2)=0,"Paid / zero balance",IF(Setup!$B$4="","Set aging date",IF(D721&gt;=Setup!$B$4,"Current",IF(DATEDIF(D721,Setup!$B$4,"D")&lt;=30,"1–30 days",IF(DATEDIF(D721,Setup!$B$4,"D")&lt;=60,"31–60 days",IF(DATEDIF(D721,Setup!$B$4,"D")&lt;=90,"61–90 days","91+ days")))))))))))))</f>
        <v/>
      </c>
      <c r="I721" s="5"/>
      <c r="J721" s="15">
        <f>IF(OR(H721="Current",H721="1–30 days",H721="31–60 days",H721="61–90 days",H721="91+ days"),F721,0)</f>
        <v>0</v>
      </c>
      <c r="K721">
        <f>IF(J721&gt;0,IF(COUNTIFS($M$5:$M721,M721,$J$5:$J721,"&gt;0")=1,1,0),0)</f>
        <v>0</v>
      </c>
      <c r="L721" t="str">
        <f>IF(A721="","","k"&amp;SUBSTITUTE(SUBSTITUTE(SUBSTITUTE(SUBSTITUTE(SUBSTITUTE(SUBSTITUTE(A721,"~","{t}"),"*","{s}"),"?","{q}"),"&lt;","{lt}"),"&gt;","{gt}"),"=","{eq}"))</f>
        <v/>
      </c>
      <c r="M721" t="str">
        <f>IF(B721="","","k"&amp;SUBSTITUTE(SUBSTITUTE(SUBSTITUTE(SUBSTITUTE(SUBSTITUTE(SUBSTITUTE(B721,"~","{t}"),"*","{s}"),"?","{q}"),"&lt;","{lt}"),"&gt;","{gt}"),"=","{eq}"))</f>
        <v/>
      </c>
    </row>
    <row r="722" spans="1:13" x14ac:dyDescent="0.25">
      <c r="A722" s="5"/>
      <c r="B722" s="5"/>
      <c r="C722" s="8"/>
      <c r="D722" s="8"/>
      <c r="E722" s="12"/>
      <c r="F722" s="12"/>
      <c r="G722" s="13" t="str">
        <f>IF(OR(H722="Current",H722="1–30 days",H722="31–60 days",H722="61–90 days",H722="91+ days"),IF(D722&gt;=Setup!$B$4,0,DATEDIF(D722,Setup!$B$4,"D")),"")</f>
        <v/>
      </c>
      <c r="H722" s="14" t="str">
        <f>IF(AND(A722="",B722="",C722="",D722="",E722="",F722=""),"",IF(OR(A722="",B722="",C722="",D722="",E722="",F722=""),"Incomplete",IF(COUNTIF($L$5:$L$1004,L722)&gt;1,"Check invoice #",IF(OR(COUNT(E722)=0,COUNT(F722)=0),"Check amounts",IF(OR(E722&lt;0,F722&lt;0,F722&gt;E722),"Check amounts",IF(OR(COUNT(C722)=0,COUNT(D722)=0),"Check dates",IF(D722&lt;C722,"Check dates",IF(ROUND(F722,2)=0,"Paid / zero balance",IF(Setup!$B$4="","Set aging date",IF(D722&gt;=Setup!$B$4,"Current",IF(DATEDIF(D722,Setup!$B$4,"D")&lt;=30,"1–30 days",IF(DATEDIF(D722,Setup!$B$4,"D")&lt;=60,"31–60 days",IF(DATEDIF(D722,Setup!$B$4,"D")&lt;=90,"61–90 days","91+ days")))))))))))))</f>
        <v/>
      </c>
      <c r="I722" s="5"/>
      <c r="J722" s="15">
        <f>IF(OR(H722="Current",H722="1–30 days",H722="31–60 days",H722="61–90 days",H722="91+ days"),F722,0)</f>
        <v>0</v>
      </c>
      <c r="K722">
        <f>IF(J722&gt;0,IF(COUNTIFS($M$5:$M722,M722,$J$5:$J722,"&gt;0")=1,1,0),0)</f>
        <v>0</v>
      </c>
      <c r="L722" t="str">
        <f>IF(A722="","","k"&amp;SUBSTITUTE(SUBSTITUTE(SUBSTITUTE(SUBSTITUTE(SUBSTITUTE(SUBSTITUTE(A722,"~","{t}"),"*","{s}"),"?","{q}"),"&lt;","{lt}"),"&gt;","{gt}"),"=","{eq}"))</f>
        <v/>
      </c>
      <c r="M722" t="str">
        <f>IF(B722="","","k"&amp;SUBSTITUTE(SUBSTITUTE(SUBSTITUTE(SUBSTITUTE(SUBSTITUTE(SUBSTITUTE(B722,"~","{t}"),"*","{s}"),"?","{q}"),"&lt;","{lt}"),"&gt;","{gt}"),"=","{eq}"))</f>
        <v/>
      </c>
    </row>
    <row r="723" spans="1:13" x14ac:dyDescent="0.25">
      <c r="A723" s="5"/>
      <c r="B723" s="5"/>
      <c r="C723" s="8"/>
      <c r="D723" s="8"/>
      <c r="E723" s="12"/>
      <c r="F723" s="12"/>
      <c r="G723" s="13" t="str">
        <f>IF(OR(H723="Current",H723="1–30 days",H723="31–60 days",H723="61–90 days",H723="91+ days"),IF(D723&gt;=Setup!$B$4,0,DATEDIF(D723,Setup!$B$4,"D")),"")</f>
        <v/>
      </c>
      <c r="H723" s="14" t="str">
        <f>IF(AND(A723="",B723="",C723="",D723="",E723="",F723=""),"",IF(OR(A723="",B723="",C723="",D723="",E723="",F723=""),"Incomplete",IF(COUNTIF($L$5:$L$1004,L723)&gt;1,"Check invoice #",IF(OR(COUNT(E723)=0,COUNT(F723)=0),"Check amounts",IF(OR(E723&lt;0,F723&lt;0,F723&gt;E723),"Check amounts",IF(OR(COUNT(C723)=0,COUNT(D723)=0),"Check dates",IF(D723&lt;C723,"Check dates",IF(ROUND(F723,2)=0,"Paid / zero balance",IF(Setup!$B$4="","Set aging date",IF(D723&gt;=Setup!$B$4,"Current",IF(DATEDIF(D723,Setup!$B$4,"D")&lt;=30,"1–30 days",IF(DATEDIF(D723,Setup!$B$4,"D")&lt;=60,"31–60 days",IF(DATEDIF(D723,Setup!$B$4,"D")&lt;=90,"61–90 days","91+ days")))))))))))))</f>
        <v/>
      </c>
      <c r="I723" s="5"/>
      <c r="J723" s="15">
        <f>IF(OR(H723="Current",H723="1–30 days",H723="31–60 days",H723="61–90 days",H723="91+ days"),F723,0)</f>
        <v>0</v>
      </c>
      <c r="K723">
        <f>IF(J723&gt;0,IF(COUNTIFS($M$5:$M723,M723,$J$5:$J723,"&gt;0")=1,1,0),0)</f>
        <v>0</v>
      </c>
      <c r="L723" t="str">
        <f>IF(A723="","","k"&amp;SUBSTITUTE(SUBSTITUTE(SUBSTITUTE(SUBSTITUTE(SUBSTITUTE(SUBSTITUTE(A723,"~","{t}"),"*","{s}"),"?","{q}"),"&lt;","{lt}"),"&gt;","{gt}"),"=","{eq}"))</f>
        <v/>
      </c>
      <c r="M723" t="str">
        <f>IF(B723="","","k"&amp;SUBSTITUTE(SUBSTITUTE(SUBSTITUTE(SUBSTITUTE(SUBSTITUTE(SUBSTITUTE(B723,"~","{t}"),"*","{s}"),"?","{q}"),"&lt;","{lt}"),"&gt;","{gt}"),"=","{eq}"))</f>
        <v/>
      </c>
    </row>
    <row r="724" spans="1:13" x14ac:dyDescent="0.25">
      <c r="A724" s="5"/>
      <c r="B724" s="5"/>
      <c r="C724" s="8"/>
      <c r="D724" s="8"/>
      <c r="E724" s="12"/>
      <c r="F724" s="12"/>
      <c r="G724" s="13" t="str">
        <f>IF(OR(H724="Current",H724="1–30 days",H724="31–60 days",H724="61–90 days",H724="91+ days"),IF(D724&gt;=Setup!$B$4,0,DATEDIF(D724,Setup!$B$4,"D")),"")</f>
        <v/>
      </c>
      <c r="H724" s="14" t="str">
        <f>IF(AND(A724="",B724="",C724="",D724="",E724="",F724=""),"",IF(OR(A724="",B724="",C724="",D724="",E724="",F724=""),"Incomplete",IF(COUNTIF($L$5:$L$1004,L724)&gt;1,"Check invoice #",IF(OR(COUNT(E724)=0,COUNT(F724)=0),"Check amounts",IF(OR(E724&lt;0,F724&lt;0,F724&gt;E724),"Check amounts",IF(OR(COUNT(C724)=0,COUNT(D724)=0),"Check dates",IF(D724&lt;C724,"Check dates",IF(ROUND(F724,2)=0,"Paid / zero balance",IF(Setup!$B$4="","Set aging date",IF(D724&gt;=Setup!$B$4,"Current",IF(DATEDIF(D724,Setup!$B$4,"D")&lt;=30,"1–30 days",IF(DATEDIF(D724,Setup!$B$4,"D")&lt;=60,"31–60 days",IF(DATEDIF(D724,Setup!$B$4,"D")&lt;=90,"61–90 days","91+ days")))))))))))))</f>
        <v/>
      </c>
      <c r="I724" s="5"/>
      <c r="J724" s="15">
        <f>IF(OR(H724="Current",H724="1–30 days",H724="31–60 days",H724="61–90 days",H724="91+ days"),F724,0)</f>
        <v>0</v>
      </c>
      <c r="K724">
        <f>IF(J724&gt;0,IF(COUNTIFS($M$5:$M724,M724,$J$5:$J724,"&gt;0")=1,1,0),0)</f>
        <v>0</v>
      </c>
      <c r="L724" t="str">
        <f>IF(A724="","","k"&amp;SUBSTITUTE(SUBSTITUTE(SUBSTITUTE(SUBSTITUTE(SUBSTITUTE(SUBSTITUTE(A724,"~","{t}"),"*","{s}"),"?","{q}"),"&lt;","{lt}"),"&gt;","{gt}"),"=","{eq}"))</f>
        <v/>
      </c>
      <c r="M724" t="str">
        <f>IF(B724="","","k"&amp;SUBSTITUTE(SUBSTITUTE(SUBSTITUTE(SUBSTITUTE(SUBSTITUTE(SUBSTITUTE(B724,"~","{t}"),"*","{s}"),"?","{q}"),"&lt;","{lt}"),"&gt;","{gt}"),"=","{eq}"))</f>
        <v/>
      </c>
    </row>
    <row r="725" spans="1:13" x14ac:dyDescent="0.25">
      <c r="A725" s="5"/>
      <c r="B725" s="5"/>
      <c r="C725" s="8"/>
      <c r="D725" s="8"/>
      <c r="E725" s="12"/>
      <c r="F725" s="12"/>
      <c r="G725" s="13" t="str">
        <f>IF(OR(H725="Current",H725="1–30 days",H725="31–60 days",H725="61–90 days",H725="91+ days"),IF(D725&gt;=Setup!$B$4,0,DATEDIF(D725,Setup!$B$4,"D")),"")</f>
        <v/>
      </c>
      <c r="H725" s="14" t="str">
        <f>IF(AND(A725="",B725="",C725="",D725="",E725="",F725=""),"",IF(OR(A725="",B725="",C725="",D725="",E725="",F725=""),"Incomplete",IF(COUNTIF($L$5:$L$1004,L725)&gt;1,"Check invoice #",IF(OR(COUNT(E725)=0,COUNT(F725)=0),"Check amounts",IF(OR(E725&lt;0,F725&lt;0,F725&gt;E725),"Check amounts",IF(OR(COUNT(C725)=0,COUNT(D725)=0),"Check dates",IF(D725&lt;C725,"Check dates",IF(ROUND(F725,2)=0,"Paid / zero balance",IF(Setup!$B$4="","Set aging date",IF(D725&gt;=Setup!$B$4,"Current",IF(DATEDIF(D725,Setup!$B$4,"D")&lt;=30,"1–30 days",IF(DATEDIF(D725,Setup!$B$4,"D")&lt;=60,"31–60 days",IF(DATEDIF(D725,Setup!$B$4,"D")&lt;=90,"61–90 days","91+ days")))))))))))))</f>
        <v/>
      </c>
      <c r="I725" s="5"/>
      <c r="J725" s="15">
        <f>IF(OR(H725="Current",H725="1–30 days",H725="31–60 days",H725="61–90 days",H725="91+ days"),F725,0)</f>
        <v>0</v>
      </c>
      <c r="K725">
        <f>IF(J725&gt;0,IF(COUNTIFS($M$5:$M725,M725,$J$5:$J725,"&gt;0")=1,1,0),0)</f>
        <v>0</v>
      </c>
      <c r="L725" t="str">
        <f>IF(A725="","","k"&amp;SUBSTITUTE(SUBSTITUTE(SUBSTITUTE(SUBSTITUTE(SUBSTITUTE(SUBSTITUTE(A725,"~","{t}"),"*","{s}"),"?","{q}"),"&lt;","{lt}"),"&gt;","{gt}"),"=","{eq}"))</f>
        <v/>
      </c>
      <c r="M725" t="str">
        <f>IF(B725="","","k"&amp;SUBSTITUTE(SUBSTITUTE(SUBSTITUTE(SUBSTITUTE(SUBSTITUTE(SUBSTITUTE(B725,"~","{t}"),"*","{s}"),"?","{q}"),"&lt;","{lt}"),"&gt;","{gt}"),"=","{eq}"))</f>
        <v/>
      </c>
    </row>
    <row r="726" spans="1:13" x14ac:dyDescent="0.25">
      <c r="A726" s="5"/>
      <c r="B726" s="5"/>
      <c r="C726" s="8"/>
      <c r="D726" s="8"/>
      <c r="E726" s="12"/>
      <c r="F726" s="12"/>
      <c r="G726" s="13" t="str">
        <f>IF(OR(H726="Current",H726="1–30 days",H726="31–60 days",H726="61–90 days",H726="91+ days"),IF(D726&gt;=Setup!$B$4,0,DATEDIF(D726,Setup!$B$4,"D")),"")</f>
        <v/>
      </c>
      <c r="H726" s="14" t="str">
        <f>IF(AND(A726="",B726="",C726="",D726="",E726="",F726=""),"",IF(OR(A726="",B726="",C726="",D726="",E726="",F726=""),"Incomplete",IF(COUNTIF($L$5:$L$1004,L726)&gt;1,"Check invoice #",IF(OR(COUNT(E726)=0,COUNT(F726)=0),"Check amounts",IF(OR(E726&lt;0,F726&lt;0,F726&gt;E726),"Check amounts",IF(OR(COUNT(C726)=0,COUNT(D726)=0),"Check dates",IF(D726&lt;C726,"Check dates",IF(ROUND(F726,2)=0,"Paid / zero balance",IF(Setup!$B$4="","Set aging date",IF(D726&gt;=Setup!$B$4,"Current",IF(DATEDIF(D726,Setup!$B$4,"D")&lt;=30,"1–30 days",IF(DATEDIF(D726,Setup!$B$4,"D")&lt;=60,"31–60 days",IF(DATEDIF(D726,Setup!$B$4,"D")&lt;=90,"61–90 days","91+ days")))))))))))))</f>
        <v/>
      </c>
      <c r="I726" s="5"/>
      <c r="J726" s="15">
        <f>IF(OR(H726="Current",H726="1–30 days",H726="31–60 days",H726="61–90 days",H726="91+ days"),F726,0)</f>
        <v>0</v>
      </c>
      <c r="K726">
        <f>IF(J726&gt;0,IF(COUNTIFS($M$5:$M726,M726,$J$5:$J726,"&gt;0")=1,1,0),0)</f>
        <v>0</v>
      </c>
      <c r="L726" t="str">
        <f>IF(A726="","","k"&amp;SUBSTITUTE(SUBSTITUTE(SUBSTITUTE(SUBSTITUTE(SUBSTITUTE(SUBSTITUTE(A726,"~","{t}"),"*","{s}"),"?","{q}"),"&lt;","{lt}"),"&gt;","{gt}"),"=","{eq}"))</f>
        <v/>
      </c>
      <c r="M726" t="str">
        <f>IF(B726="","","k"&amp;SUBSTITUTE(SUBSTITUTE(SUBSTITUTE(SUBSTITUTE(SUBSTITUTE(SUBSTITUTE(B726,"~","{t}"),"*","{s}"),"?","{q}"),"&lt;","{lt}"),"&gt;","{gt}"),"=","{eq}"))</f>
        <v/>
      </c>
    </row>
    <row r="727" spans="1:13" x14ac:dyDescent="0.25">
      <c r="A727" s="5"/>
      <c r="B727" s="5"/>
      <c r="C727" s="8"/>
      <c r="D727" s="8"/>
      <c r="E727" s="12"/>
      <c r="F727" s="12"/>
      <c r="G727" s="13" t="str">
        <f>IF(OR(H727="Current",H727="1–30 days",H727="31–60 days",H727="61–90 days",H727="91+ days"),IF(D727&gt;=Setup!$B$4,0,DATEDIF(D727,Setup!$B$4,"D")),"")</f>
        <v/>
      </c>
      <c r="H727" s="14" t="str">
        <f>IF(AND(A727="",B727="",C727="",D727="",E727="",F727=""),"",IF(OR(A727="",B727="",C727="",D727="",E727="",F727=""),"Incomplete",IF(COUNTIF($L$5:$L$1004,L727)&gt;1,"Check invoice #",IF(OR(COUNT(E727)=0,COUNT(F727)=0),"Check amounts",IF(OR(E727&lt;0,F727&lt;0,F727&gt;E727),"Check amounts",IF(OR(COUNT(C727)=0,COUNT(D727)=0),"Check dates",IF(D727&lt;C727,"Check dates",IF(ROUND(F727,2)=0,"Paid / zero balance",IF(Setup!$B$4="","Set aging date",IF(D727&gt;=Setup!$B$4,"Current",IF(DATEDIF(D727,Setup!$B$4,"D")&lt;=30,"1–30 days",IF(DATEDIF(D727,Setup!$B$4,"D")&lt;=60,"31–60 days",IF(DATEDIF(D727,Setup!$B$4,"D")&lt;=90,"61–90 days","91+ days")))))))))))))</f>
        <v/>
      </c>
      <c r="I727" s="5"/>
      <c r="J727" s="15">
        <f>IF(OR(H727="Current",H727="1–30 days",H727="31–60 days",H727="61–90 days",H727="91+ days"),F727,0)</f>
        <v>0</v>
      </c>
      <c r="K727">
        <f>IF(J727&gt;0,IF(COUNTIFS($M$5:$M727,M727,$J$5:$J727,"&gt;0")=1,1,0),0)</f>
        <v>0</v>
      </c>
      <c r="L727" t="str">
        <f>IF(A727="","","k"&amp;SUBSTITUTE(SUBSTITUTE(SUBSTITUTE(SUBSTITUTE(SUBSTITUTE(SUBSTITUTE(A727,"~","{t}"),"*","{s}"),"?","{q}"),"&lt;","{lt}"),"&gt;","{gt}"),"=","{eq}"))</f>
        <v/>
      </c>
      <c r="M727" t="str">
        <f>IF(B727="","","k"&amp;SUBSTITUTE(SUBSTITUTE(SUBSTITUTE(SUBSTITUTE(SUBSTITUTE(SUBSTITUTE(B727,"~","{t}"),"*","{s}"),"?","{q}"),"&lt;","{lt}"),"&gt;","{gt}"),"=","{eq}"))</f>
        <v/>
      </c>
    </row>
    <row r="728" spans="1:13" x14ac:dyDescent="0.25">
      <c r="A728" s="5"/>
      <c r="B728" s="5"/>
      <c r="C728" s="8"/>
      <c r="D728" s="8"/>
      <c r="E728" s="12"/>
      <c r="F728" s="12"/>
      <c r="G728" s="13" t="str">
        <f>IF(OR(H728="Current",H728="1–30 days",H728="31–60 days",H728="61–90 days",H728="91+ days"),IF(D728&gt;=Setup!$B$4,0,DATEDIF(D728,Setup!$B$4,"D")),"")</f>
        <v/>
      </c>
      <c r="H728" s="14" t="str">
        <f>IF(AND(A728="",B728="",C728="",D728="",E728="",F728=""),"",IF(OR(A728="",B728="",C728="",D728="",E728="",F728=""),"Incomplete",IF(COUNTIF($L$5:$L$1004,L728)&gt;1,"Check invoice #",IF(OR(COUNT(E728)=0,COUNT(F728)=0),"Check amounts",IF(OR(E728&lt;0,F728&lt;0,F728&gt;E728),"Check amounts",IF(OR(COUNT(C728)=0,COUNT(D728)=0),"Check dates",IF(D728&lt;C728,"Check dates",IF(ROUND(F728,2)=0,"Paid / zero balance",IF(Setup!$B$4="","Set aging date",IF(D728&gt;=Setup!$B$4,"Current",IF(DATEDIF(D728,Setup!$B$4,"D")&lt;=30,"1–30 days",IF(DATEDIF(D728,Setup!$B$4,"D")&lt;=60,"31–60 days",IF(DATEDIF(D728,Setup!$B$4,"D")&lt;=90,"61–90 days","91+ days")))))))))))))</f>
        <v/>
      </c>
      <c r="I728" s="5"/>
      <c r="J728" s="15">
        <f>IF(OR(H728="Current",H728="1–30 days",H728="31–60 days",H728="61–90 days",H728="91+ days"),F728,0)</f>
        <v>0</v>
      </c>
      <c r="K728">
        <f>IF(J728&gt;0,IF(COUNTIFS($M$5:$M728,M728,$J$5:$J728,"&gt;0")=1,1,0),0)</f>
        <v>0</v>
      </c>
      <c r="L728" t="str">
        <f>IF(A728="","","k"&amp;SUBSTITUTE(SUBSTITUTE(SUBSTITUTE(SUBSTITUTE(SUBSTITUTE(SUBSTITUTE(A728,"~","{t}"),"*","{s}"),"?","{q}"),"&lt;","{lt}"),"&gt;","{gt}"),"=","{eq}"))</f>
        <v/>
      </c>
      <c r="M728" t="str">
        <f>IF(B728="","","k"&amp;SUBSTITUTE(SUBSTITUTE(SUBSTITUTE(SUBSTITUTE(SUBSTITUTE(SUBSTITUTE(B728,"~","{t}"),"*","{s}"),"?","{q}"),"&lt;","{lt}"),"&gt;","{gt}"),"=","{eq}"))</f>
        <v/>
      </c>
    </row>
    <row r="729" spans="1:13" x14ac:dyDescent="0.25">
      <c r="A729" s="5"/>
      <c r="B729" s="5"/>
      <c r="C729" s="8"/>
      <c r="D729" s="8"/>
      <c r="E729" s="12"/>
      <c r="F729" s="12"/>
      <c r="G729" s="13" t="str">
        <f>IF(OR(H729="Current",H729="1–30 days",H729="31–60 days",H729="61–90 days",H729="91+ days"),IF(D729&gt;=Setup!$B$4,0,DATEDIF(D729,Setup!$B$4,"D")),"")</f>
        <v/>
      </c>
      <c r="H729" s="14" t="str">
        <f>IF(AND(A729="",B729="",C729="",D729="",E729="",F729=""),"",IF(OR(A729="",B729="",C729="",D729="",E729="",F729=""),"Incomplete",IF(COUNTIF($L$5:$L$1004,L729)&gt;1,"Check invoice #",IF(OR(COUNT(E729)=0,COUNT(F729)=0),"Check amounts",IF(OR(E729&lt;0,F729&lt;0,F729&gt;E729),"Check amounts",IF(OR(COUNT(C729)=0,COUNT(D729)=0),"Check dates",IF(D729&lt;C729,"Check dates",IF(ROUND(F729,2)=0,"Paid / zero balance",IF(Setup!$B$4="","Set aging date",IF(D729&gt;=Setup!$B$4,"Current",IF(DATEDIF(D729,Setup!$B$4,"D")&lt;=30,"1–30 days",IF(DATEDIF(D729,Setup!$B$4,"D")&lt;=60,"31–60 days",IF(DATEDIF(D729,Setup!$B$4,"D")&lt;=90,"61–90 days","91+ days")))))))))))))</f>
        <v/>
      </c>
      <c r="I729" s="5"/>
      <c r="J729" s="15">
        <f>IF(OR(H729="Current",H729="1–30 days",H729="31–60 days",H729="61–90 days",H729="91+ days"),F729,0)</f>
        <v>0</v>
      </c>
      <c r="K729">
        <f>IF(J729&gt;0,IF(COUNTIFS($M$5:$M729,M729,$J$5:$J729,"&gt;0")=1,1,0),0)</f>
        <v>0</v>
      </c>
      <c r="L729" t="str">
        <f>IF(A729="","","k"&amp;SUBSTITUTE(SUBSTITUTE(SUBSTITUTE(SUBSTITUTE(SUBSTITUTE(SUBSTITUTE(A729,"~","{t}"),"*","{s}"),"?","{q}"),"&lt;","{lt}"),"&gt;","{gt}"),"=","{eq}"))</f>
        <v/>
      </c>
      <c r="M729" t="str">
        <f>IF(B729="","","k"&amp;SUBSTITUTE(SUBSTITUTE(SUBSTITUTE(SUBSTITUTE(SUBSTITUTE(SUBSTITUTE(B729,"~","{t}"),"*","{s}"),"?","{q}"),"&lt;","{lt}"),"&gt;","{gt}"),"=","{eq}"))</f>
        <v/>
      </c>
    </row>
    <row r="730" spans="1:13" x14ac:dyDescent="0.25">
      <c r="A730" s="5"/>
      <c r="B730" s="5"/>
      <c r="C730" s="8"/>
      <c r="D730" s="8"/>
      <c r="E730" s="12"/>
      <c r="F730" s="12"/>
      <c r="G730" s="13" t="str">
        <f>IF(OR(H730="Current",H730="1–30 days",H730="31–60 days",H730="61–90 days",H730="91+ days"),IF(D730&gt;=Setup!$B$4,0,DATEDIF(D730,Setup!$B$4,"D")),"")</f>
        <v/>
      </c>
      <c r="H730" s="14" t="str">
        <f>IF(AND(A730="",B730="",C730="",D730="",E730="",F730=""),"",IF(OR(A730="",B730="",C730="",D730="",E730="",F730=""),"Incomplete",IF(COUNTIF($L$5:$L$1004,L730)&gt;1,"Check invoice #",IF(OR(COUNT(E730)=0,COUNT(F730)=0),"Check amounts",IF(OR(E730&lt;0,F730&lt;0,F730&gt;E730),"Check amounts",IF(OR(COUNT(C730)=0,COUNT(D730)=0),"Check dates",IF(D730&lt;C730,"Check dates",IF(ROUND(F730,2)=0,"Paid / zero balance",IF(Setup!$B$4="","Set aging date",IF(D730&gt;=Setup!$B$4,"Current",IF(DATEDIF(D730,Setup!$B$4,"D")&lt;=30,"1–30 days",IF(DATEDIF(D730,Setup!$B$4,"D")&lt;=60,"31–60 days",IF(DATEDIF(D730,Setup!$B$4,"D")&lt;=90,"61–90 days","91+ days")))))))))))))</f>
        <v/>
      </c>
      <c r="I730" s="5"/>
      <c r="J730" s="15">
        <f>IF(OR(H730="Current",H730="1–30 days",H730="31–60 days",H730="61–90 days",H730="91+ days"),F730,0)</f>
        <v>0</v>
      </c>
      <c r="K730">
        <f>IF(J730&gt;0,IF(COUNTIFS($M$5:$M730,M730,$J$5:$J730,"&gt;0")=1,1,0),0)</f>
        <v>0</v>
      </c>
      <c r="L730" t="str">
        <f>IF(A730="","","k"&amp;SUBSTITUTE(SUBSTITUTE(SUBSTITUTE(SUBSTITUTE(SUBSTITUTE(SUBSTITUTE(A730,"~","{t}"),"*","{s}"),"?","{q}"),"&lt;","{lt}"),"&gt;","{gt}"),"=","{eq}"))</f>
        <v/>
      </c>
      <c r="M730" t="str">
        <f>IF(B730="","","k"&amp;SUBSTITUTE(SUBSTITUTE(SUBSTITUTE(SUBSTITUTE(SUBSTITUTE(SUBSTITUTE(B730,"~","{t}"),"*","{s}"),"?","{q}"),"&lt;","{lt}"),"&gt;","{gt}"),"=","{eq}"))</f>
        <v/>
      </c>
    </row>
    <row r="731" spans="1:13" x14ac:dyDescent="0.25">
      <c r="A731" s="5"/>
      <c r="B731" s="5"/>
      <c r="C731" s="8"/>
      <c r="D731" s="8"/>
      <c r="E731" s="12"/>
      <c r="F731" s="12"/>
      <c r="G731" s="13" t="str">
        <f>IF(OR(H731="Current",H731="1–30 days",H731="31–60 days",H731="61–90 days",H731="91+ days"),IF(D731&gt;=Setup!$B$4,0,DATEDIF(D731,Setup!$B$4,"D")),"")</f>
        <v/>
      </c>
      <c r="H731" s="14" t="str">
        <f>IF(AND(A731="",B731="",C731="",D731="",E731="",F731=""),"",IF(OR(A731="",B731="",C731="",D731="",E731="",F731=""),"Incomplete",IF(COUNTIF($L$5:$L$1004,L731)&gt;1,"Check invoice #",IF(OR(COUNT(E731)=0,COUNT(F731)=0),"Check amounts",IF(OR(E731&lt;0,F731&lt;0,F731&gt;E731),"Check amounts",IF(OR(COUNT(C731)=0,COUNT(D731)=0),"Check dates",IF(D731&lt;C731,"Check dates",IF(ROUND(F731,2)=0,"Paid / zero balance",IF(Setup!$B$4="","Set aging date",IF(D731&gt;=Setup!$B$4,"Current",IF(DATEDIF(D731,Setup!$B$4,"D")&lt;=30,"1–30 days",IF(DATEDIF(D731,Setup!$B$4,"D")&lt;=60,"31–60 days",IF(DATEDIF(D731,Setup!$B$4,"D")&lt;=90,"61–90 days","91+ days")))))))))))))</f>
        <v/>
      </c>
      <c r="I731" s="5"/>
      <c r="J731" s="15">
        <f>IF(OR(H731="Current",H731="1–30 days",H731="31–60 days",H731="61–90 days",H731="91+ days"),F731,0)</f>
        <v>0</v>
      </c>
      <c r="K731">
        <f>IF(J731&gt;0,IF(COUNTIFS($M$5:$M731,M731,$J$5:$J731,"&gt;0")=1,1,0),0)</f>
        <v>0</v>
      </c>
      <c r="L731" t="str">
        <f>IF(A731="","","k"&amp;SUBSTITUTE(SUBSTITUTE(SUBSTITUTE(SUBSTITUTE(SUBSTITUTE(SUBSTITUTE(A731,"~","{t}"),"*","{s}"),"?","{q}"),"&lt;","{lt}"),"&gt;","{gt}"),"=","{eq}"))</f>
        <v/>
      </c>
      <c r="M731" t="str">
        <f>IF(B731="","","k"&amp;SUBSTITUTE(SUBSTITUTE(SUBSTITUTE(SUBSTITUTE(SUBSTITUTE(SUBSTITUTE(B731,"~","{t}"),"*","{s}"),"?","{q}"),"&lt;","{lt}"),"&gt;","{gt}"),"=","{eq}"))</f>
        <v/>
      </c>
    </row>
    <row r="732" spans="1:13" x14ac:dyDescent="0.25">
      <c r="A732" s="5"/>
      <c r="B732" s="5"/>
      <c r="C732" s="8"/>
      <c r="D732" s="8"/>
      <c r="E732" s="12"/>
      <c r="F732" s="12"/>
      <c r="G732" s="13" t="str">
        <f>IF(OR(H732="Current",H732="1–30 days",H732="31–60 days",H732="61–90 days",H732="91+ days"),IF(D732&gt;=Setup!$B$4,0,DATEDIF(D732,Setup!$B$4,"D")),"")</f>
        <v/>
      </c>
      <c r="H732" s="14" t="str">
        <f>IF(AND(A732="",B732="",C732="",D732="",E732="",F732=""),"",IF(OR(A732="",B732="",C732="",D732="",E732="",F732=""),"Incomplete",IF(COUNTIF($L$5:$L$1004,L732)&gt;1,"Check invoice #",IF(OR(COUNT(E732)=0,COUNT(F732)=0),"Check amounts",IF(OR(E732&lt;0,F732&lt;0,F732&gt;E732),"Check amounts",IF(OR(COUNT(C732)=0,COUNT(D732)=0),"Check dates",IF(D732&lt;C732,"Check dates",IF(ROUND(F732,2)=0,"Paid / zero balance",IF(Setup!$B$4="","Set aging date",IF(D732&gt;=Setup!$B$4,"Current",IF(DATEDIF(D732,Setup!$B$4,"D")&lt;=30,"1–30 days",IF(DATEDIF(D732,Setup!$B$4,"D")&lt;=60,"31–60 days",IF(DATEDIF(D732,Setup!$B$4,"D")&lt;=90,"61–90 days","91+ days")))))))))))))</f>
        <v/>
      </c>
      <c r="I732" s="5"/>
      <c r="J732" s="15">
        <f>IF(OR(H732="Current",H732="1–30 days",H732="31–60 days",H732="61–90 days",H732="91+ days"),F732,0)</f>
        <v>0</v>
      </c>
      <c r="K732">
        <f>IF(J732&gt;0,IF(COUNTIFS($M$5:$M732,M732,$J$5:$J732,"&gt;0")=1,1,0),0)</f>
        <v>0</v>
      </c>
      <c r="L732" t="str">
        <f>IF(A732="","","k"&amp;SUBSTITUTE(SUBSTITUTE(SUBSTITUTE(SUBSTITUTE(SUBSTITUTE(SUBSTITUTE(A732,"~","{t}"),"*","{s}"),"?","{q}"),"&lt;","{lt}"),"&gt;","{gt}"),"=","{eq}"))</f>
        <v/>
      </c>
      <c r="M732" t="str">
        <f>IF(B732="","","k"&amp;SUBSTITUTE(SUBSTITUTE(SUBSTITUTE(SUBSTITUTE(SUBSTITUTE(SUBSTITUTE(B732,"~","{t}"),"*","{s}"),"?","{q}"),"&lt;","{lt}"),"&gt;","{gt}"),"=","{eq}"))</f>
        <v/>
      </c>
    </row>
    <row r="733" spans="1:13" x14ac:dyDescent="0.25">
      <c r="A733" s="5"/>
      <c r="B733" s="5"/>
      <c r="C733" s="8"/>
      <c r="D733" s="8"/>
      <c r="E733" s="12"/>
      <c r="F733" s="12"/>
      <c r="G733" s="13" t="str">
        <f>IF(OR(H733="Current",H733="1–30 days",H733="31–60 days",H733="61–90 days",H733="91+ days"),IF(D733&gt;=Setup!$B$4,0,DATEDIF(D733,Setup!$B$4,"D")),"")</f>
        <v/>
      </c>
      <c r="H733" s="14" t="str">
        <f>IF(AND(A733="",B733="",C733="",D733="",E733="",F733=""),"",IF(OR(A733="",B733="",C733="",D733="",E733="",F733=""),"Incomplete",IF(COUNTIF($L$5:$L$1004,L733)&gt;1,"Check invoice #",IF(OR(COUNT(E733)=0,COUNT(F733)=0),"Check amounts",IF(OR(E733&lt;0,F733&lt;0,F733&gt;E733),"Check amounts",IF(OR(COUNT(C733)=0,COUNT(D733)=0),"Check dates",IF(D733&lt;C733,"Check dates",IF(ROUND(F733,2)=0,"Paid / zero balance",IF(Setup!$B$4="","Set aging date",IF(D733&gt;=Setup!$B$4,"Current",IF(DATEDIF(D733,Setup!$B$4,"D")&lt;=30,"1–30 days",IF(DATEDIF(D733,Setup!$B$4,"D")&lt;=60,"31–60 days",IF(DATEDIF(D733,Setup!$B$4,"D")&lt;=90,"61–90 days","91+ days")))))))))))))</f>
        <v/>
      </c>
      <c r="I733" s="5"/>
      <c r="J733" s="15">
        <f>IF(OR(H733="Current",H733="1–30 days",H733="31–60 days",H733="61–90 days",H733="91+ days"),F733,0)</f>
        <v>0</v>
      </c>
      <c r="K733">
        <f>IF(J733&gt;0,IF(COUNTIFS($M$5:$M733,M733,$J$5:$J733,"&gt;0")=1,1,0),0)</f>
        <v>0</v>
      </c>
      <c r="L733" t="str">
        <f>IF(A733="","","k"&amp;SUBSTITUTE(SUBSTITUTE(SUBSTITUTE(SUBSTITUTE(SUBSTITUTE(SUBSTITUTE(A733,"~","{t}"),"*","{s}"),"?","{q}"),"&lt;","{lt}"),"&gt;","{gt}"),"=","{eq}"))</f>
        <v/>
      </c>
      <c r="M733" t="str">
        <f>IF(B733="","","k"&amp;SUBSTITUTE(SUBSTITUTE(SUBSTITUTE(SUBSTITUTE(SUBSTITUTE(SUBSTITUTE(B733,"~","{t}"),"*","{s}"),"?","{q}"),"&lt;","{lt}"),"&gt;","{gt}"),"=","{eq}"))</f>
        <v/>
      </c>
    </row>
    <row r="734" spans="1:13" x14ac:dyDescent="0.25">
      <c r="A734" s="5"/>
      <c r="B734" s="5"/>
      <c r="C734" s="8"/>
      <c r="D734" s="8"/>
      <c r="E734" s="12"/>
      <c r="F734" s="12"/>
      <c r="G734" s="13" t="str">
        <f>IF(OR(H734="Current",H734="1–30 days",H734="31–60 days",H734="61–90 days",H734="91+ days"),IF(D734&gt;=Setup!$B$4,0,DATEDIF(D734,Setup!$B$4,"D")),"")</f>
        <v/>
      </c>
      <c r="H734" s="14" t="str">
        <f>IF(AND(A734="",B734="",C734="",D734="",E734="",F734=""),"",IF(OR(A734="",B734="",C734="",D734="",E734="",F734=""),"Incomplete",IF(COUNTIF($L$5:$L$1004,L734)&gt;1,"Check invoice #",IF(OR(COUNT(E734)=0,COUNT(F734)=0),"Check amounts",IF(OR(E734&lt;0,F734&lt;0,F734&gt;E734),"Check amounts",IF(OR(COUNT(C734)=0,COUNT(D734)=0),"Check dates",IF(D734&lt;C734,"Check dates",IF(ROUND(F734,2)=0,"Paid / zero balance",IF(Setup!$B$4="","Set aging date",IF(D734&gt;=Setup!$B$4,"Current",IF(DATEDIF(D734,Setup!$B$4,"D")&lt;=30,"1–30 days",IF(DATEDIF(D734,Setup!$B$4,"D")&lt;=60,"31–60 days",IF(DATEDIF(D734,Setup!$B$4,"D")&lt;=90,"61–90 days","91+ days")))))))))))))</f>
        <v/>
      </c>
      <c r="I734" s="5"/>
      <c r="J734" s="15">
        <f>IF(OR(H734="Current",H734="1–30 days",H734="31–60 days",H734="61–90 days",H734="91+ days"),F734,0)</f>
        <v>0</v>
      </c>
      <c r="K734">
        <f>IF(J734&gt;0,IF(COUNTIFS($M$5:$M734,M734,$J$5:$J734,"&gt;0")=1,1,0),0)</f>
        <v>0</v>
      </c>
      <c r="L734" t="str">
        <f>IF(A734="","","k"&amp;SUBSTITUTE(SUBSTITUTE(SUBSTITUTE(SUBSTITUTE(SUBSTITUTE(SUBSTITUTE(A734,"~","{t}"),"*","{s}"),"?","{q}"),"&lt;","{lt}"),"&gt;","{gt}"),"=","{eq}"))</f>
        <v/>
      </c>
      <c r="M734" t="str">
        <f>IF(B734="","","k"&amp;SUBSTITUTE(SUBSTITUTE(SUBSTITUTE(SUBSTITUTE(SUBSTITUTE(SUBSTITUTE(B734,"~","{t}"),"*","{s}"),"?","{q}"),"&lt;","{lt}"),"&gt;","{gt}"),"=","{eq}"))</f>
        <v/>
      </c>
    </row>
    <row r="735" spans="1:13" x14ac:dyDescent="0.25">
      <c r="A735" s="5"/>
      <c r="B735" s="5"/>
      <c r="C735" s="8"/>
      <c r="D735" s="8"/>
      <c r="E735" s="12"/>
      <c r="F735" s="12"/>
      <c r="G735" s="13" t="str">
        <f>IF(OR(H735="Current",H735="1–30 days",H735="31–60 days",H735="61–90 days",H735="91+ days"),IF(D735&gt;=Setup!$B$4,0,DATEDIF(D735,Setup!$B$4,"D")),"")</f>
        <v/>
      </c>
      <c r="H735" s="14" t="str">
        <f>IF(AND(A735="",B735="",C735="",D735="",E735="",F735=""),"",IF(OR(A735="",B735="",C735="",D735="",E735="",F735=""),"Incomplete",IF(COUNTIF($L$5:$L$1004,L735)&gt;1,"Check invoice #",IF(OR(COUNT(E735)=0,COUNT(F735)=0),"Check amounts",IF(OR(E735&lt;0,F735&lt;0,F735&gt;E735),"Check amounts",IF(OR(COUNT(C735)=0,COUNT(D735)=0),"Check dates",IF(D735&lt;C735,"Check dates",IF(ROUND(F735,2)=0,"Paid / zero balance",IF(Setup!$B$4="","Set aging date",IF(D735&gt;=Setup!$B$4,"Current",IF(DATEDIF(D735,Setup!$B$4,"D")&lt;=30,"1–30 days",IF(DATEDIF(D735,Setup!$B$4,"D")&lt;=60,"31–60 days",IF(DATEDIF(D735,Setup!$B$4,"D")&lt;=90,"61–90 days","91+ days")))))))))))))</f>
        <v/>
      </c>
      <c r="I735" s="5"/>
      <c r="J735" s="15">
        <f>IF(OR(H735="Current",H735="1–30 days",H735="31–60 days",H735="61–90 days",H735="91+ days"),F735,0)</f>
        <v>0</v>
      </c>
      <c r="K735">
        <f>IF(J735&gt;0,IF(COUNTIFS($M$5:$M735,M735,$J$5:$J735,"&gt;0")=1,1,0),0)</f>
        <v>0</v>
      </c>
      <c r="L735" t="str">
        <f>IF(A735="","","k"&amp;SUBSTITUTE(SUBSTITUTE(SUBSTITUTE(SUBSTITUTE(SUBSTITUTE(SUBSTITUTE(A735,"~","{t}"),"*","{s}"),"?","{q}"),"&lt;","{lt}"),"&gt;","{gt}"),"=","{eq}"))</f>
        <v/>
      </c>
      <c r="M735" t="str">
        <f>IF(B735="","","k"&amp;SUBSTITUTE(SUBSTITUTE(SUBSTITUTE(SUBSTITUTE(SUBSTITUTE(SUBSTITUTE(B735,"~","{t}"),"*","{s}"),"?","{q}"),"&lt;","{lt}"),"&gt;","{gt}"),"=","{eq}"))</f>
        <v/>
      </c>
    </row>
    <row r="736" spans="1:13" x14ac:dyDescent="0.25">
      <c r="A736" s="5"/>
      <c r="B736" s="5"/>
      <c r="C736" s="8"/>
      <c r="D736" s="8"/>
      <c r="E736" s="12"/>
      <c r="F736" s="12"/>
      <c r="G736" s="13" t="str">
        <f>IF(OR(H736="Current",H736="1–30 days",H736="31–60 days",H736="61–90 days",H736="91+ days"),IF(D736&gt;=Setup!$B$4,0,DATEDIF(D736,Setup!$B$4,"D")),"")</f>
        <v/>
      </c>
      <c r="H736" s="14" t="str">
        <f>IF(AND(A736="",B736="",C736="",D736="",E736="",F736=""),"",IF(OR(A736="",B736="",C736="",D736="",E736="",F736=""),"Incomplete",IF(COUNTIF($L$5:$L$1004,L736)&gt;1,"Check invoice #",IF(OR(COUNT(E736)=0,COUNT(F736)=0),"Check amounts",IF(OR(E736&lt;0,F736&lt;0,F736&gt;E736),"Check amounts",IF(OR(COUNT(C736)=0,COUNT(D736)=0),"Check dates",IF(D736&lt;C736,"Check dates",IF(ROUND(F736,2)=0,"Paid / zero balance",IF(Setup!$B$4="","Set aging date",IF(D736&gt;=Setup!$B$4,"Current",IF(DATEDIF(D736,Setup!$B$4,"D")&lt;=30,"1–30 days",IF(DATEDIF(D736,Setup!$B$4,"D")&lt;=60,"31–60 days",IF(DATEDIF(D736,Setup!$B$4,"D")&lt;=90,"61–90 days","91+ days")))))))))))))</f>
        <v/>
      </c>
      <c r="I736" s="5"/>
      <c r="J736" s="15">
        <f>IF(OR(H736="Current",H736="1–30 days",H736="31–60 days",H736="61–90 days",H736="91+ days"),F736,0)</f>
        <v>0</v>
      </c>
      <c r="K736">
        <f>IF(J736&gt;0,IF(COUNTIFS($M$5:$M736,M736,$J$5:$J736,"&gt;0")=1,1,0),0)</f>
        <v>0</v>
      </c>
      <c r="L736" t="str">
        <f>IF(A736="","","k"&amp;SUBSTITUTE(SUBSTITUTE(SUBSTITUTE(SUBSTITUTE(SUBSTITUTE(SUBSTITUTE(A736,"~","{t}"),"*","{s}"),"?","{q}"),"&lt;","{lt}"),"&gt;","{gt}"),"=","{eq}"))</f>
        <v/>
      </c>
      <c r="M736" t="str">
        <f>IF(B736="","","k"&amp;SUBSTITUTE(SUBSTITUTE(SUBSTITUTE(SUBSTITUTE(SUBSTITUTE(SUBSTITUTE(B736,"~","{t}"),"*","{s}"),"?","{q}"),"&lt;","{lt}"),"&gt;","{gt}"),"=","{eq}"))</f>
        <v/>
      </c>
    </row>
    <row r="737" spans="1:13" x14ac:dyDescent="0.25">
      <c r="A737" s="5"/>
      <c r="B737" s="5"/>
      <c r="C737" s="8"/>
      <c r="D737" s="8"/>
      <c r="E737" s="12"/>
      <c r="F737" s="12"/>
      <c r="G737" s="13" t="str">
        <f>IF(OR(H737="Current",H737="1–30 days",H737="31–60 days",H737="61–90 days",H737="91+ days"),IF(D737&gt;=Setup!$B$4,0,DATEDIF(D737,Setup!$B$4,"D")),"")</f>
        <v/>
      </c>
      <c r="H737" s="14" t="str">
        <f>IF(AND(A737="",B737="",C737="",D737="",E737="",F737=""),"",IF(OR(A737="",B737="",C737="",D737="",E737="",F737=""),"Incomplete",IF(COUNTIF($L$5:$L$1004,L737)&gt;1,"Check invoice #",IF(OR(COUNT(E737)=0,COUNT(F737)=0),"Check amounts",IF(OR(E737&lt;0,F737&lt;0,F737&gt;E737),"Check amounts",IF(OR(COUNT(C737)=0,COUNT(D737)=0),"Check dates",IF(D737&lt;C737,"Check dates",IF(ROUND(F737,2)=0,"Paid / zero balance",IF(Setup!$B$4="","Set aging date",IF(D737&gt;=Setup!$B$4,"Current",IF(DATEDIF(D737,Setup!$B$4,"D")&lt;=30,"1–30 days",IF(DATEDIF(D737,Setup!$B$4,"D")&lt;=60,"31–60 days",IF(DATEDIF(D737,Setup!$B$4,"D")&lt;=90,"61–90 days","91+ days")))))))))))))</f>
        <v/>
      </c>
      <c r="I737" s="5"/>
      <c r="J737" s="15">
        <f>IF(OR(H737="Current",H737="1–30 days",H737="31–60 days",H737="61–90 days",H737="91+ days"),F737,0)</f>
        <v>0</v>
      </c>
      <c r="K737">
        <f>IF(J737&gt;0,IF(COUNTIFS($M$5:$M737,M737,$J$5:$J737,"&gt;0")=1,1,0),0)</f>
        <v>0</v>
      </c>
      <c r="L737" t="str">
        <f>IF(A737="","","k"&amp;SUBSTITUTE(SUBSTITUTE(SUBSTITUTE(SUBSTITUTE(SUBSTITUTE(SUBSTITUTE(A737,"~","{t}"),"*","{s}"),"?","{q}"),"&lt;","{lt}"),"&gt;","{gt}"),"=","{eq}"))</f>
        <v/>
      </c>
      <c r="M737" t="str">
        <f>IF(B737="","","k"&amp;SUBSTITUTE(SUBSTITUTE(SUBSTITUTE(SUBSTITUTE(SUBSTITUTE(SUBSTITUTE(B737,"~","{t}"),"*","{s}"),"?","{q}"),"&lt;","{lt}"),"&gt;","{gt}"),"=","{eq}"))</f>
        <v/>
      </c>
    </row>
    <row r="738" spans="1:13" x14ac:dyDescent="0.25">
      <c r="A738" s="5"/>
      <c r="B738" s="5"/>
      <c r="C738" s="8"/>
      <c r="D738" s="8"/>
      <c r="E738" s="12"/>
      <c r="F738" s="12"/>
      <c r="G738" s="13" t="str">
        <f>IF(OR(H738="Current",H738="1–30 days",H738="31–60 days",H738="61–90 days",H738="91+ days"),IF(D738&gt;=Setup!$B$4,0,DATEDIF(D738,Setup!$B$4,"D")),"")</f>
        <v/>
      </c>
      <c r="H738" s="14" t="str">
        <f>IF(AND(A738="",B738="",C738="",D738="",E738="",F738=""),"",IF(OR(A738="",B738="",C738="",D738="",E738="",F738=""),"Incomplete",IF(COUNTIF($L$5:$L$1004,L738)&gt;1,"Check invoice #",IF(OR(COUNT(E738)=0,COUNT(F738)=0),"Check amounts",IF(OR(E738&lt;0,F738&lt;0,F738&gt;E738),"Check amounts",IF(OR(COUNT(C738)=0,COUNT(D738)=0),"Check dates",IF(D738&lt;C738,"Check dates",IF(ROUND(F738,2)=0,"Paid / zero balance",IF(Setup!$B$4="","Set aging date",IF(D738&gt;=Setup!$B$4,"Current",IF(DATEDIF(D738,Setup!$B$4,"D")&lt;=30,"1–30 days",IF(DATEDIF(D738,Setup!$B$4,"D")&lt;=60,"31–60 days",IF(DATEDIF(D738,Setup!$B$4,"D")&lt;=90,"61–90 days","91+ days")))))))))))))</f>
        <v/>
      </c>
      <c r="I738" s="5"/>
      <c r="J738" s="15">
        <f>IF(OR(H738="Current",H738="1–30 days",H738="31–60 days",H738="61–90 days",H738="91+ days"),F738,0)</f>
        <v>0</v>
      </c>
      <c r="K738">
        <f>IF(J738&gt;0,IF(COUNTIFS($M$5:$M738,M738,$J$5:$J738,"&gt;0")=1,1,0),0)</f>
        <v>0</v>
      </c>
      <c r="L738" t="str">
        <f>IF(A738="","","k"&amp;SUBSTITUTE(SUBSTITUTE(SUBSTITUTE(SUBSTITUTE(SUBSTITUTE(SUBSTITUTE(A738,"~","{t}"),"*","{s}"),"?","{q}"),"&lt;","{lt}"),"&gt;","{gt}"),"=","{eq}"))</f>
        <v/>
      </c>
      <c r="M738" t="str">
        <f>IF(B738="","","k"&amp;SUBSTITUTE(SUBSTITUTE(SUBSTITUTE(SUBSTITUTE(SUBSTITUTE(SUBSTITUTE(B738,"~","{t}"),"*","{s}"),"?","{q}"),"&lt;","{lt}"),"&gt;","{gt}"),"=","{eq}"))</f>
        <v/>
      </c>
    </row>
    <row r="739" spans="1:13" x14ac:dyDescent="0.25">
      <c r="A739" s="5"/>
      <c r="B739" s="5"/>
      <c r="C739" s="8"/>
      <c r="D739" s="8"/>
      <c r="E739" s="12"/>
      <c r="F739" s="12"/>
      <c r="G739" s="13" t="str">
        <f>IF(OR(H739="Current",H739="1–30 days",H739="31–60 days",H739="61–90 days",H739="91+ days"),IF(D739&gt;=Setup!$B$4,0,DATEDIF(D739,Setup!$B$4,"D")),"")</f>
        <v/>
      </c>
      <c r="H739" s="14" t="str">
        <f>IF(AND(A739="",B739="",C739="",D739="",E739="",F739=""),"",IF(OR(A739="",B739="",C739="",D739="",E739="",F739=""),"Incomplete",IF(COUNTIF($L$5:$L$1004,L739)&gt;1,"Check invoice #",IF(OR(COUNT(E739)=0,COUNT(F739)=0),"Check amounts",IF(OR(E739&lt;0,F739&lt;0,F739&gt;E739),"Check amounts",IF(OR(COUNT(C739)=0,COUNT(D739)=0),"Check dates",IF(D739&lt;C739,"Check dates",IF(ROUND(F739,2)=0,"Paid / zero balance",IF(Setup!$B$4="","Set aging date",IF(D739&gt;=Setup!$B$4,"Current",IF(DATEDIF(D739,Setup!$B$4,"D")&lt;=30,"1–30 days",IF(DATEDIF(D739,Setup!$B$4,"D")&lt;=60,"31–60 days",IF(DATEDIF(D739,Setup!$B$4,"D")&lt;=90,"61–90 days","91+ days")))))))))))))</f>
        <v/>
      </c>
      <c r="I739" s="5"/>
      <c r="J739" s="15">
        <f>IF(OR(H739="Current",H739="1–30 days",H739="31–60 days",H739="61–90 days",H739="91+ days"),F739,0)</f>
        <v>0</v>
      </c>
      <c r="K739">
        <f>IF(J739&gt;0,IF(COUNTIFS($M$5:$M739,M739,$J$5:$J739,"&gt;0")=1,1,0),0)</f>
        <v>0</v>
      </c>
      <c r="L739" t="str">
        <f>IF(A739="","","k"&amp;SUBSTITUTE(SUBSTITUTE(SUBSTITUTE(SUBSTITUTE(SUBSTITUTE(SUBSTITUTE(A739,"~","{t}"),"*","{s}"),"?","{q}"),"&lt;","{lt}"),"&gt;","{gt}"),"=","{eq}"))</f>
        <v/>
      </c>
      <c r="M739" t="str">
        <f>IF(B739="","","k"&amp;SUBSTITUTE(SUBSTITUTE(SUBSTITUTE(SUBSTITUTE(SUBSTITUTE(SUBSTITUTE(B739,"~","{t}"),"*","{s}"),"?","{q}"),"&lt;","{lt}"),"&gt;","{gt}"),"=","{eq}"))</f>
        <v/>
      </c>
    </row>
    <row r="740" spans="1:13" x14ac:dyDescent="0.25">
      <c r="A740" s="5"/>
      <c r="B740" s="5"/>
      <c r="C740" s="8"/>
      <c r="D740" s="8"/>
      <c r="E740" s="12"/>
      <c r="F740" s="12"/>
      <c r="G740" s="13" t="str">
        <f>IF(OR(H740="Current",H740="1–30 days",H740="31–60 days",H740="61–90 days",H740="91+ days"),IF(D740&gt;=Setup!$B$4,0,DATEDIF(D740,Setup!$B$4,"D")),"")</f>
        <v/>
      </c>
      <c r="H740" s="14" t="str">
        <f>IF(AND(A740="",B740="",C740="",D740="",E740="",F740=""),"",IF(OR(A740="",B740="",C740="",D740="",E740="",F740=""),"Incomplete",IF(COUNTIF($L$5:$L$1004,L740)&gt;1,"Check invoice #",IF(OR(COUNT(E740)=0,COUNT(F740)=0),"Check amounts",IF(OR(E740&lt;0,F740&lt;0,F740&gt;E740),"Check amounts",IF(OR(COUNT(C740)=0,COUNT(D740)=0),"Check dates",IF(D740&lt;C740,"Check dates",IF(ROUND(F740,2)=0,"Paid / zero balance",IF(Setup!$B$4="","Set aging date",IF(D740&gt;=Setup!$B$4,"Current",IF(DATEDIF(D740,Setup!$B$4,"D")&lt;=30,"1–30 days",IF(DATEDIF(D740,Setup!$B$4,"D")&lt;=60,"31–60 days",IF(DATEDIF(D740,Setup!$B$4,"D")&lt;=90,"61–90 days","91+ days")))))))))))))</f>
        <v/>
      </c>
      <c r="I740" s="5"/>
      <c r="J740" s="15">
        <f>IF(OR(H740="Current",H740="1–30 days",H740="31–60 days",H740="61–90 days",H740="91+ days"),F740,0)</f>
        <v>0</v>
      </c>
      <c r="K740">
        <f>IF(J740&gt;0,IF(COUNTIFS($M$5:$M740,M740,$J$5:$J740,"&gt;0")=1,1,0),0)</f>
        <v>0</v>
      </c>
      <c r="L740" t="str">
        <f>IF(A740="","","k"&amp;SUBSTITUTE(SUBSTITUTE(SUBSTITUTE(SUBSTITUTE(SUBSTITUTE(SUBSTITUTE(A740,"~","{t}"),"*","{s}"),"?","{q}"),"&lt;","{lt}"),"&gt;","{gt}"),"=","{eq}"))</f>
        <v/>
      </c>
      <c r="M740" t="str">
        <f>IF(B740="","","k"&amp;SUBSTITUTE(SUBSTITUTE(SUBSTITUTE(SUBSTITUTE(SUBSTITUTE(SUBSTITUTE(B740,"~","{t}"),"*","{s}"),"?","{q}"),"&lt;","{lt}"),"&gt;","{gt}"),"=","{eq}"))</f>
        <v/>
      </c>
    </row>
    <row r="741" spans="1:13" x14ac:dyDescent="0.25">
      <c r="A741" s="5"/>
      <c r="B741" s="5"/>
      <c r="C741" s="8"/>
      <c r="D741" s="8"/>
      <c r="E741" s="12"/>
      <c r="F741" s="12"/>
      <c r="G741" s="13" t="str">
        <f>IF(OR(H741="Current",H741="1–30 days",H741="31–60 days",H741="61–90 days",H741="91+ days"),IF(D741&gt;=Setup!$B$4,0,DATEDIF(D741,Setup!$B$4,"D")),"")</f>
        <v/>
      </c>
      <c r="H741" s="14" t="str">
        <f>IF(AND(A741="",B741="",C741="",D741="",E741="",F741=""),"",IF(OR(A741="",B741="",C741="",D741="",E741="",F741=""),"Incomplete",IF(COUNTIF($L$5:$L$1004,L741)&gt;1,"Check invoice #",IF(OR(COUNT(E741)=0,COUNT(F741)=0),"Check amounts",IF(OR(E741&lt;0,F741&lt;0,F741&gt;E741),"Check amounts",IF(OR(COUNT(C741)=0,COUNT(D741)=0),"Check dates",IF(D741&lt;C741,"Check dates",IF(ROUND(F741,2)=0,"Paid / zero balance",IF(Setup!$B$4="","Set aging date",IF(D741&gt;=Setup!$B$4,"Current",IF(DATEDIF(D741,Setup!$B$4,"D")&lt;=30,"1–30 days",IF(DATEDIF(D741,Setup!$B$4,"D")&lt;=60,"31–60 days",IF(DATEDIF(D741,Setup!$B$4,"D")&lt;=90,"61–90 days","91+ days")))))))))))))</f>
        <v/>
      </c>
      <c r="I741" s="5"/>
      <c r="J741" s="15">
        <f>IF(OR(H741="Current",H741="1–30 days",H741="31–60 days",H741="61–90 days",H741="91+ days"),F741,0)</f>
        <v>0</v>
      </c>
      <c r="K741">
        <f>IF(J741&gt;0,IF(COUNTIFS($M$5:$M741,M741,$J$5:$J741,"&gt;0")=1,1,0),0)</f>
        <v>0</v>
      </c>
      <c r="L741" t="str">
        <f>IF(A741="","","k"&amp;SUBSTITUTE(SUBSTITUTE(SUBSTITUTE(SUBSTITUTE(SUBSTITUTE(SUBSTITUTE(A741,"~","{t}"),"*","{s}"),"?","{q}"),"&lt;","{lt}"),"&gt;","{gt}"),"=","{eq}"))</f>
        <v/>
      </c>
      <c r="M741" t="str">
        <f>IF(B741="","","k"&amp;SUBSTITUTE(SUBSTITUTE(SUBSTITUTE(SUBSTITUTE(SUBSTITUTE(SUBSTITUTE(B741,"~","{t}"),"*","{s}"),"?","{q}"),"&lt;","{lt}"),"&gt;","{gt}"),"=","{eq}"))</f>
        <v/>
      </c>
    </row>
    <row r="742" spans="1:13" x14ac:dyDescent="0.25">
      <c r="A742" s="5"/>
      <c r="B742" s="5"/>
      <c r="C742" s="8"/>
      <c r="D742" s="8"/>
      <c r="E742" s="12"/>
      <c r="F742" s="12"/>
      <c r="G742" s="13" t="str">
        <f>IF(OR(H742="Current",H742="1–30 days",H742="31–60 days",H742="61–90 days",H742="91+ days"),IF(D742&gt;=Setup!$B$4,0,DATEDIF(D742,Setup!$B$4,"D")),"")</f>
        <v/>
      </c>
      <c r="H742" s="14" t="str">
        <f>IF(AND(A742="",B742="",C742="",D742="",E742="",F742=""),"",IF(OR(A742="",B742="",C742="",D742="",E742="",F742=""),"Incomplete",IF(COUNTIF($L$5:$L$1004,L742)&gt;1,"Check invoice #",IF(OR(COUNT(E742)=0,COUNT(F742)=0),"Check amounts",IF(OR(E742&lt;0,F742&lt;0,F742&gt;E742),"Check amounts",IF(OR(COUNT(C742)=0,COUNT(D742)=0),"Check dates",IF(D742&lt;C742,"Check dates",IF(ROUND(F742,2)=0,"Paid / zero balance",IF(Setup!$B$4="","Set aging date",IF(D742&gt;=Setup!$B$4,"Current",IF(DATEDIF(D742,Setup!$B$4,"D")&lt;=30,"1–30 days",IF(DATEDIF(D742,Setup!$B$4,"D")&lt;=60,"31–60 days",IF(DATEDIF(D742,Setup!$B$4,"D")&lt;=90,"61–90 days","91+ days")))))))))))))</f>
        <v/>
      </c>
      <c r="I742" s="5"/>
      <c r="J742" s="15">
        <f>IF(OR(H742="Current",H742="1–30 days",H742="31–60 days",H742="61–90 days",H742="91+ days"),F742,0)</f>
        <v>0</v>
      </c>
      <c r="K742">
        <f>IF(J742&gt;0,IF(COUNTIFS($M$5:$M742,M742,$J$5:$J742,"&gt;0")=1,1,0),0)</f>
        <v>0</v>
      </c>
      <c r="L742" t="str">
        <f>IF(A742="","","k"&amp;SUBSTITUTE(SUBSTITUTE(SUBSTITUTE(SUBSTITUTE(SUBSTITUTE(SUBSTITUTE(A742,"~","{t}"),"*","{s}"),"?","{q}"),"&lt;","{lt}"),"&gt;","{gt}"),"=","{eq}"))</f>
        <v/>
      </c>
      <c r="M742" t="str">
        <f>IF(B742="","","k"&amp;SUBSTITUTE(SUBSTITUTE(SUBSTITUTE(SUBSTITUTE(SUBSTITUTE(SUBSTITUTE(B742,"~","{t}"),"*","{s}"),"?","{q}"),"&lt;","{lt}"),"&gt;","{gt}"),"=","{eq}"))</f>
        <v/>
      </c>
    </row>
    <row r="743" spans="1:13" x14ac:dyDescent="0.25">
      <c r="A743" s="5"/>
      <c r="B743" s="5"/>
      <c r="C743" s="8"/>
      <c r="D743" s="8"/>
      <c r="E743" s="12"/>
      <c r="F743" s="12"/>
      <c r="G743" s="13" t="str">
        <f>IF(OR(H743="Current",H743="1–30 days",H743="31–60 days",H743="61–90 days",H743="91+ days"),IF(D743&gt;=Setup!$B$4,0,DATEDIF(D743,Setup!$B$4,"D")),"")</f>
        <v/>
      </c>
      <c r="H743" s="14" t="str">
        <f>IF(AND(A743="",B743="",C743="",D743="",E743="",F743=""),"",IF(OR(A743="",B743="",C743="",D743="",E743="",F743=""),"Incomplete",IF(COUNTIF($L$5:$L$1004,L743)&gt;1,"Check invoice #",IF(OR(COUNT(E743)=0,COUNT(F743)=0),"Check amounts",IF(OR(E743&lt;0,F743&lt;0,F743&gt;E743),"Check amounts",IF(OR(COUNT(C743)=0,COUNT(D743)=0),"Check dates",IF(D743&lt;C743,"Check dates",IF(ROUND(F743,2)=0,"Paid / zero balance",IF(Setup!$B$4="","Set aging date",IF(D743&gt;=Setup!$B$4,"Current",IF(DATEDIF(D743,Setup!$B$4,"D")&lt;=30,"1–30 days",IF(DATEDIF(D743,Setup!$B$4,"D")&lt;=60,"31–60 days",IF(DATEDIF(D743,Setup!$B$4,"D")&lt;=90,"61–90 days","91+ days")))))))))))))</f>
        <v/>
      </c>
      <c r="I743" s="5"/>
      <c r="J743" s="15">
        <f>IF(OR(H743="Current",H743="1–30 days",H743="31–60 days",H743="61–90 days",H743="91+ days"),F743,0)</f>
        <v>0</v>
      </c>
      <c r="K743">
        <f>IF(J743&gt;0,IF(COUNTIFS($M$5:$M743,M743,$J$5:$J743,"&gt;0")=1,1,0),0)</f>
        <v>0</v>
      </c>
      <c r="L743" t="str">
        <f>IF(A743="","","k"&amp;SUBSTITUTE(SUBSTITUTE(SUBSTITUTE(SUBSTITUTE(SUBSTITUTE(SUBSTITUTE(A743,"~","{t}"),"*","{s}"),"?","{q}"),"&lt;","{lt}"),"&gt;","{gt}"),"=","{eq}"))</f>
        <v/>
      </c>
      <c r="M743" t="str">
        <f>IF(B743="","","k"&amp;SUBSTITUTE(SUBSTITUTE(SUBSTITUTE(SUBSTITUTE(SUBSTITUTE(SUBSTITUTE(B743,"~","{t}"),"*","{s}"),"?","{q}"),"&lt;","{lt}"),"&gt;","{gt}"),"=","{eq}"))</f>
        <v/>
      </c>
    </row>
    <row r="744" spans="1:13" x14ac:dyDescent="0.25">
      <c r="A744" s="5"/>
      <c r="B744" s="5"/>
      <c r="C744" s="8"/>
      <c r="D744" s="8"/>
      <c r="E744" s="12"/>
      <c r="F744" s="12"/>
      <c r="G744" s="13" t="str">
        <f>IF(OR(H744="Current",H744="1–30 days",H744="31–60 days",H744="61–90 days",H744="91+ days"),IF(D744&gt;=Setup!$B$4,0,DATEDIF(D744,Setup!$B$4,"D")),"")</f>
        <v/>
      </c>
      <c r="H744" s="14" t="str">
        <f>IF(AND(A744="",B744="",C744="",D744="",E744="",F744=""),"",IF(OR(A744="",B744="",C744="",D744="",E744="",F744=""),"Incomplete",IF(COUNTIF($L$5:$L$1004,L744)&gt;1,"Check invoice #",IF(OR(COUNT(E744)=0,COUNT(F744)=0),"Check amounts",IF(OR(E744&lt;0,F744&lt;0,F744&gt;E744),"Check amounts",IF(OR(COUNT(C744)=0,COUNT(D744)=0),"Check dates",IF(D744&lt;C744,"Check dates",IF(ROUND(F744,2)=0,"Paid / zero balance",IF(Setup!$B$4="","Set aging date",IF(D744&gt;=Setup!$B$4,"Current",IF(DATEDIF(D744,Setup!$B$4,"D")&lt;=30,"1–30 days",IF(DATEDIF(D744,Setup!$B$4,"D")&lt;=60,"31–60 days",IF(DATEDIF(D744,Setup!$B$4,"D")&lt;=90,"61–90 days","91+ days")))))))))))))</f>
        <v/>
      </c>
      <c r="I744" s="5"/>
      <c r="J744" s="15">
        <f>IF(OR(H744="Current",H744="1–30 days",H744="31–60 days",H744="61–90 days",H744="91+ days"),F744,0)</f>
        <v>0</v>
      </c>
      <c r="K744">
        <f>IF(J744&gt;0,IF(COUNTIFS($M$5:$M744,M744,$J$5:$J744,"&gt;0")=1,1,0),0)</f>
        <v>0</v>
      </c>
      <c r="L744" t="str">
        <f>IF(A744="","","k"&amp;SUBSTITUTE(SUBSTITUTE(SUBSTITUTE(SUBSTITUTE(SUBSTITUTE(SUBSTITUTE(A744,"~","{t}"),"*","{s}"),"?","{q}"),"&lt;","{lt}"),"&gt;","{gt}"),"=","{eq}"))</f>
        <v/>
      </c>
      <c r="M744" t="str">
        <f>IF(B744="","","k"&amp;SUBSTITUTE(SUBSTITUTE(SUBSTITUTE(SUBSTITUTE(SUBSTITUTE(SUBSTITUTE(B744,"~","{t}"),"*","{s}"),"?","{q}"),"&lt;","{lt}"),"&gt;","{gt}"),"=","{eq}"))</f>
        <v/>
      </c>
    </row>
    <row r="745" spans="1:13" x14ac:dyDescent="0.25">
      <c r="A745" s="5"/>
      <c r="B745" s="5"/>
      <c r="C745" s="8"/>
      <c r="D745" s="8"/>
      <c r="E745" s="12"/>
      <c r="F745" s="12"/>
      <c r="G745" s="13" t="str">
        <f>IF(OR(H745="Current",H745="1–30 days",H745="31–60 days",H745="61–90 days",H745="91+ days"),IF(D745&gt;=Setup!$B$4,0,DATEDIF(D745,Setup!$B$4,"D")),"")</f>
        <v/>
      </c>
      <c r="H745" s="14" t="str">
        <f>IF(AND(A745="",B745="",C745="",D745="",E745="",F745=""),"",IF(OR(A745="",B745="",C745="",D745="",E745="",F745=""),"Incomplete",IF(COUNTIF($L$5:$L$1004,L745)&gt;1,"Check invoice #",IF(OR(COUNT(E745)=0,COUNT(F745)=0),"Check amounts",IF(OR(E745&lt;0,F745&lt;0,F745&gt;E745),"Check amounts",IF(OR(COUNT(C745)=0,COUNT(D745)=0),"Check dates",IF(D745&lt;C745,"Check dates",IF(ROUND(F745,2)=0,"Paid / zero balance",IF(Setup!$B$4="","Set aging date",IF(D745&gt;=Setup!$B$4,"Current",IF(DATEDIF(D745,Setup!$B$4,"D")&lt;=30,"1–30 days",IF(DATEDIF(D745,Setup!$B$4,"D")&lt;=60,"31–60 days",IF(DATEDIF(D745,Setup!$B$4,"D")&lt;=90,"61–90 days","91+ days")))))))))))))</f>
        <v/>
      </c>
      <c r="I745" s="5"/>
      <c r="J745" s="15">
        <f>IF(OR(H745="Current",H745="1–30 days",H745="31–60 days",H745="61–90 days",H745="91+ days"),F745,0)</f>
        <v>0</v>
      </c>
      <c r="K745">
        <f>IF(J745&gt;0,IF(COUNTIFS($M$5:$M745,M745,$J$5:$J745,"&gt;0")=1,1,0),0)</f>
        <v>0</v>
      </c>
      <c r="L745" t="str">
        <f>IF(A745="","","k"&amp;SUBSTITUTE(SUBSTITUTE(SUBSTITUTE(SUBSTITUTE(SUBSTITUTE(SUBSTITUTE(A745,"~","{t}"),"*","{s}"),"?","{q}"),"&lt;","{lt}"),"&gt;","{gt}"),"=","{eq}"))</f>
        <v/>
      </c>
      <c r="M745" t="str">
        <f>IF(B745="","","k"&amp;SUBSTITUTE(SUBSTITUTE(SUBSTITUTE(SUBSTITUTE(SUBSTITUTE(SUBSTITUTE(B745,"~","{t}"),"*","{s}"),"?","{q}"),"&lt;","{lt}"),"&gt;","{gt}"),"=","{eq}"))</f>
        <v/>
      </c>
    </row>
    <row r="746" spans="1:13" x14ac:dyDescent="0.25">
      <c r="A746" s="5"/>
      <c r="B746" s="5"/>
      <c r="C746" s="8"/>
      <c r="D746" s="8"/>
      <c r="E746" s="12"/>
      <c r="F746" s="12"/>
      <c r="G746" s="13" t="str">
        <f>IF(OR(H746="Current",H746="1–30 days",H746="31–60 days",H746="61–90 days",H746="91+ days"),IF(D746&gt;=Setup!$B$4,0,DATEDIF(D746,Setup!$B$4,"D")),"")</f>
        <v/>
      </c>
      <c r="H746" s="14" t="str">
        <f>IF(AND(A746="",B746="",C746="",D746="",E746="",F746=""),"",IF(OR(A746="",B746="",C746="",D746="",E746="",F746=""),"Incomplete",IF(COUNTIF($L$5:$L$1004,L746)&gt;1,"Check invoice #",IF(OR(COUNT(E746)=0,COUNT(F746)=0),"Check amounts",IF(OR(E746&lt;0,F746&lt;0,F746&gt;E746),"Check amounts",IF(OR(COUNT(C746)=0,COUNT(D746)=0),"Check dates",IF(D746&lt;C746,"Check dates",IF(ROUND(F746,2)=0,"Paid / zero balance",IF(Setup!$B$4="","Set aging date",IF(D746&gt;=Setup!$B$4,"Current",IF(DATEDIF(D746,Setup!$B$4,"D")&lt;=30,"1–30 days",IF(DATEDIF(D746,Setup!$B$4,"D")&lt;=60,"31–60 days",IF(DATEDIF(D746,Setup!$B$4,"D")&lt;=90,"61–90 days","91+ days")))))))))))))</f>
        <v/>
      </c>
      <c r="I746" s="5"/>
      <c r="J746" s="15">
        <f>IF(OR(H746="Current",H746="1–30 days",H746="31–60 days",H746="61–90 days",H746="91+ days"),F746,0)</f>
        <v>0</v>
      </c>
      <c r="K746">
        <f>IF(J746&gt;0,IF(COUNTIFS($M$5:$M746,M746,$J$5:$J746,"&gt;0")=1,1,0),0)</f>
        <v>0</v>
      </c>
      <c r="L746" t="str">
        <f>IF(A746="","","k"&amp;SUBSTITUTE(SUBSTITUTE(SUBSTITUTE(SUBSTITUTE(SUBSTITUTE(SUBSTITUTE(A746,"~","{t}"),"*","{s}"),"?","{q}"),"&lt;","{lt}"),"&gt;","{gt}"),"=","{eq}"))</f>
        <v/>
      </c>
      <c r="M746" t="str">
        <f>IF(B746="","","k"&amp;SUBSTITUTE(SUBSTITUTE(SUBSTITUTE(SUBSTITUTE(SUBSTITUTE(SUBSTITUTE(B746,"~","{t}"),"*","{s}"),"?","{q}"),"&lt;","{lt}"),"&gt;","{gt}"),"=","{eq}"))</f>
        <v/>
      </c>
    </row>
    <row r="747" spans="1:13" x14ac:dyDescent="0.25">
      <c r="A747" s="5"/>
      <c r="B747" s="5"/>
      <c r="C747" s="8"/>
      <c r="D747" s="8"/>
      <c r="E747" s="12"/>
      <c r="F747" s="12"/>
      <c r="G747" s="13" t="str">
        <f>IF(OR(H747="Current",H747="1–30 days",H747="31–60 days",H747="61–90 days",H747="91+ days"),IF(D747&gt;=Setup!$B$4,0,DATEDIF(D747,Setup!$B$4,"D")),"")</f>
        <v/>
      </c>
      <c r="H747" s="14" t="str">
        <f>IF(AND(A747="",B747="",C747="",D747="",E747="",F747=""),"",IF(OR(A747="",B747="",C747="",D747="",E747="",F747=""),"Incomplete",IF(COUNTIF($L$5:$L$1004,L747)&gt;1,"Check invoice #",IF(OR(COUNT(E747)=0,COUNT(F747)=0),"Check amounts",IF(OR(E747&lt;0,F747&lt;0,F747&gt;E747),"Check amounts",IF(OR(COUNT(C747)=0,COUNT(D747)=0),"Check dates",IF(D747&lt;C747,"Check dates",IF(ROUND(F747,2)=0,"Paid / zero balance",IF(Setup!$B$4="","Set aging date",IF(D747&gt;=Setup!$B$4,"Current",IF(DATEDIF(D747,Setup!$B$4,"D")&lt;=30,"1–30 days",IF(DATEDIF(D747,Setup!$B$4,"D")&lt;=60,"31–60 days",IF(DATEDIF(D747,Setup!$B$4,"D")&lt;=90,"61–90 days","91+ days")))))))))))))</f>
        <v/>
      </c>
      <c r="I747" s="5"/>
      <c r="J747" s="15">
        <f>IF(OR(H747="Current",H747="1–30 days",H747="31–60 days",H747="61–90 days",H747="91+ days"),F747,0)</f>
        <v>0</v>
      </c>
      <c r="K747">
        <f>IF(J747&gt;0,IF(COUNTIFS($M$5:$M747,M747,$J$5:$J747,"&gt;0")=1,1,0),0)</f>
        <v>0</v>
      </c>
      <c r="L747" t="str">
        <f>IF(A747="","","k"&amp;SUBSTITUTE(SUBSTITUTE(SUBSTITUTE(SUBSTITUTE(SUBSTITUTE(SUBSTITUTE(A747,"~","{t}"),"*","{s}"),"?","{q}"),"&lt;","{lt}"),"&gt;","{gt}"),"=","{eq}"))</f>
        <v/>
      </c>
      <c r="M747" t="str">
        <f>IF(B747="","","k"&amp;SUBSTITUTE(SUBSTITUTE(SUBSTITUTE(SUBSTITUTE(SUBSTITUTE(SUBSTITUTE(B747,"~","{t}"),"*","{s}"),"?","{q}"),"&lt;","{lt}"),"&gt;","{gt}"),"=","{eq}"))</f>
        <v/>
      </c>
    </row>
    <row r="748" spans="1:13" x14ac:dyDescent="0.25">
      <c r="A748" s="5"/>
      <c r="B748" s="5"/>
      <c r="C748" s="8"/>
      <c r="D748" s="8"/>
      <c r="E748" s="12"/>
      <c r="F748" s="12"/>
      <c r="G748" s="13" t="str">
        <f>IF(OR(H748="Current",H748="1–30 days",H748="31–60 days",H748="61–90 days",H748="91+ days"),IF(D748&gt;=Setup!$B$4,0,DATEDIF(D748,Setup!$B$4,"D")),"")</f>
        <v/>
      </c>
      <c r="H748" s="14" t="str">
        <f>IF(AND(A748="",B748="",C748="",D748="",E748="",F748=""),"",IF(OR(A748="",B748="",C748="",D748="",E748="",F748=""),"Incomplete",IF(COUNTIF($L$5:$L$1004,L748)&gt;1,"Check invoice #",IF(OR(COUNT(E748)=0,COUNT(F748)=0),"Check amounts",IF(OR(E748&lt;0,F748&lt;0,F748&gt;E748),"Check amounts",IF(OR(COUNT(C748)=0,COUNT(D748)=0),"Check dates",IF(D748&lt;C748,"Check dates",IF(ROUND(F748,2)=0,"Paid / zero balance",IF(Setup!$B$4="","Set aging date",IF(D748&gt;=Setup!$B$4,"Current",IF(DATEDIF(D748,Setup!$B$4,"D")&lt;=30,"1–30 days",IF(DATEDIF(D748,Setup!$B$4,"D")&lt;=60,"31–60 days",IF(DATEDIF(D748,Setup!$B$4,"D")&lt;=90,"61–90 days","91+ days")))))))))))))</f>
        <v/>
      </c>
      <c r="I748" s="5"/>
      <c r="J748" s="15">
        <f>IF(OR(H748="Current",H748="1–30 days",H748="31–60 days",H748="61–90 days",H748="91+ days"),F748,0)</f>
        <v>0</v>
      </c>
      <c r="K748">
        <f>IF(J748&gt;0,IF(COUNTIFS($M$5:$M748,M748,$J$5:$J748,"&gt;0")=1,1,0),0)</f>
        <v>0</v>
      </c>
      <c r="L748" t="str">
        <f>IF(A748="","","k"&amp;SUBSTITUTE(SUBSTITUTE(SUBSTITUTE(SUBSTITUTE(SUBSTITUTE(SUBSTITUTE(A748,"~","{t}"),"*","{s}"),"?","{q}"),"&lt;","{lt}"),"&gt;","{gt}"),"=","{eq}"))</f>
        <v/>
      </c>
      <c r="M748" t="str">
        <f>IF(B748="","","k"&amp;SUBSTITUTE(SUBSTITUTE(SUBSTITUTE(SUBSTITUTE(SUBSTITUTE(SUBSTITUTE(B748,"~","{t}"),"*","{s}"),"?","{q}"),"&lt;","{lt}"),"&gt;","{gt}"),"=","{eq}"))</f>
        <v/>
      </c>
    </row>
    <row r="749" spans="1:13" x14ac:dyDescent="0.25">
      <c r="A749" s="5"/>
      <c r="B749" s="5"/>
      <c r="C749" s="8"/>
      <c r="D749" s="8"/>
      <c r="E749" s="12"/>
      <c r="F749" s="12"/>
      <c r="G749" s="13" t="str">
        <f>IF(OR(H749="Current",H749="1–30 days",H749="31–60 days",H749="61–90 days",H749="91+ days"),IF(D749&gt;=Setup!$B$4,0,DATEDIF(D749,Setup!$B$4,"D")),"")</f>
        <v/>
      </c>
      <c r="H749" s="14" t="str">
        <f>IF(AND(A749="",B749="",C749="",D749="",E749="",F749=""),"",IF(OR(A749="",B749="",C749="",D749="",E749="",F749=""),"Incomplete",IF(COUNTIF($L$5:$L$1004,L749)&gt;1,"Check invoice #",IF(OR(COUNT(E749)=0,COUNT(F749)=0),"Check amounts",IF(OR(E749&lt;0,F749&lt;0,F749&gt;E749),"Check amounts",IF(OR(COUNT(C749)=0,COUNT(D749)=0),"Check dates",IF(D749&lt;C749,"Check dates",IF(ROUND(F749,2)=0,"Paid / zero balance",IF(Setup!$B$4="","Set aging date",IF(D749&gt;=Setup!$B$4,"Current",IF(DATEDIF(D749,Setup!$B$4,"D")&lt;=30,"1–30 days",IF(DATEDIF(D749,Setup!$B$4,"D")&lt;=60,"31–60 days",IF(DATEDIF(D749,Setup!$B$4,"D")&lt;=90,"61–90 days","91+ days")))))))))))))</f>
        <v/>
      </c>
      <c r="I749" s="5"/>
      <c r="J749" s="15">
        <f>IF(OR(H749="Current",H749="1–30 days",H749="31–60 days",H749="61–90 days",H749="91+ days"),F749,0)</f>
        <v>0</v>
      </c>
      <c r="K749">
        <f>IF(J749&gt;0,IF(COUNTIFS($M$5:$M749,M749,$J$5:$J749,"&gt;0")=1,1,0),0)</f>
        <v>0</v>
      </c>
      <c r="L749" t="str">
        <f>IF(A749="","","k"&amp;SUBSTITUTE(SUBSTITUTE(SUBSTITUTE(SUBSTITUTE(SUBSTITUTE(SUBSTITUTE(A749,"~","{t}"),"*","{s}"),"?","{q}"),"&lt;","{lt}"),"&gt;","{gt}"),"=","{eq}"))</f>
        <v/>
      </c>
      <c r="M749" t="str">
        <f>IF(B749="","","k"&amp;SUBSTITUTE(SUBSTITUTE(SUBSTITUTE(SUBSTITUTE(SUBSTITUTE(SUBSTITUTE(B749,"~","{t}"),"*","{s}"),"?","{q}"),"&lt;","{lt}"),"&gt;","{gt}"),"=","{eq}"))</f>
        <v/>
      </c>
    </row>
    <row r="750" spans="1:13" x14ac:dyDescent="0.25">
      <c r="A750" s="5"/>
      <c r="B750" s="5"/>
      <c r="C750" s="8"/>
      <c r="D750" s="8"/>
      <c r="E750" s="12"/>
      <c r="F750" s="12"/>
      <c r="G750" s="13" t="str">
        <f>IF(OR(H750="Current",H750="1–30 days",H750="31–60 days",H750="61–90 days",H750="91+ days"),IF(D750&gt;=Setup!$B$4,0,DATEDIF(D750,Setup!$B$4,"D")),"")</f>
        <v/>
      </c>
      <c r="H750" s="14" t="str">
        <f>IF(AND(A750="",B750="",C750="",D750="",E750="",F750=""),"",IF(OR(A750="",B750="",C750="",D750="",E750="",F750=""),"Incomplete",IF(COUNTIF($L$5:$L$1004,L750)&gt;1,"Check invoice #",IF(OR(COUNT(E750)=0,COUNT(F750)=0),"Check amounts",IF(OR(E750&lt;0,F750&lt;0,F750&gt;E750),"Check amounts",IF(OR(COUNT(C750)=0,COUNT(D750)=0),"Check dates",IF(D750&lt;C750,"Check dates",IF(ROUND(F750,2)=0,"Paid / zero balance",IF(Setup!$B$4="","Set aging date",IF(D750&gt;=Setup!$B$4,"Current",IF(DATEDIF(D750,Setup!$B$4,"D")&lt;=30,"1–30 days",IF(DATEDIF(D750,Setup!$B$4,"D")&lt;=60,"31–60 days",IF(DATEDIF(D750,Setup!$B$4,"D")&lt;=90,"61–90 days","91+ days")))))))))))))</f>
        <v/>
      </c>
      <c r="I750" s="5"/>
      <c r="J750" s="15">
        <f>IF(OR(H750="Current",H750="1–30 days",H750="31–60 days",H750="61–90 days",H750="91+ days"),F750,0)</f>
        <v>0</v>
      </c>
      <c r="K750">
        <f>IF(J750&gt;0,IF(COUNTIFS($M$5:$M750,M750,$J$5:$J750,"&gt;0")=1,1,0),0)</f>
        <v>0</v>
      </c>
      <c r="L750" t="str">
        <f>IF(A750="","","k"&amp;SUBSTITUTE(SUBSTITUTE(SUBSTITUTE(SUBSTITUTE(SUBSTITUTE(SUBSTITUTE(A750,"~","{t}"),"*","{s}"),"?","{q}"),"&lt;","{lt}"),"&gt;","{gt}"),"=","{eq}"))</f>
        <v/>
      </c>
      <c r="M750" t="str">
        <f>IF(B750="","","k"&amp;SUBSTITUTE(SUBSTITUTE(SUBSTITUTE(SUBSTITUTE(SUBSTITUTE(SUBSTITUTE(B750,"~","{t}"),"*","{s}"),"?","{q}"),"&lt;","{lt}"),"&gt;","{gt}"),"=","{eq}"))</f>
        <v/>
      </c>
    </row>
    <row r="751" spans="1:13" x14ac:dyDescent="0.25">
      <c r="A751" s="5"/>
      <c r="B751" s="5"/>
      <c r="C751" s="8"/>
      <c r="D751" s="8"/>
      <c r="E751" s="12"/>
      <c r="F751" s="12"/>
      <c r="G751" s="13" t="str">
        <f>IF(OR(H751="Current",H751="1–30 days",H751="31–60 days",H751="61–90 days",H751="91+ days"),IF(D751&gt;=Setup!$B$4,0,DATEDIF(D751,Setup!$B$4,"D")),"")</f>
        <v/>
      </c>
      <c r="H751" s="14" t="str">
        <f>IF(AND(A751="",B751="",C751="",D751="",E751="",F751=""),"",IF(OR(A751="",B751="",C751="",D751="",E751="",F751=""),"Incomplete",IF(COUNTIF($L$5:$L$1004,L751)&gt;1,"Check invoice #",IF(OR(COUNT(E751)=0,COUNT(F751)=0),"Check amounts",IF(OR(E751&lt;0,F751&lt;0,F751&gt;E751),"Check amounts",IF(OR(COUNT(C751)=0,COUNT(D751)=0),"Check dates",IF(D751&lt;C751,"Check dates",IF(ROUND(F751,2)=0,"Paid / zero balance",IF(Setup!$B$4="","Set aging date",IF(D751&gt;=Setup!$B$4,"Current",IF(DATEDIF(D751,Setup!$B$4,"D")&lt;=30,"1–30 days",IF(DATEDIF(D751,Setup!$B$4,"D")&lt;=60,"31–60 days",IF(DATEDIF(D751,Setup!$B$4,"D")&lt;=90,"61–90 days","91+ days")))))))))))))</f>
        <v/>
      </c>
      <c r="I751" s="5"/>
      <c r="J751" s="15">
        <f>IF(OR(H751="Current",H751="1–30 days",H751="31–60 days",H751="61–90 days",H751="91+ days"),F751,0)</f>
        <v>0</v>
      </c>
      <c r="K751">
        <f>IF(J751&gt;0,IF(COUNTIFS($M$5:$M751,M751,$J$5:$J751,"&gt;0")=1,1,0),0)</f>
        <v>0</v>
      </c>
      <c r="L751" t="str">
        <f>IF(A751="","","k"&amp;SUBSTITUTE(SUBSTITUTE(SUBSTITUTE(SUBSTITUTE(SUBSTITUTE(SUBSTITUTE(A751,"~","{t}"),"*","{s}"),"?","{q}"),"&lt;","{lt}"),"&gt;","{gt}"),"=","{eq}"))</f>
        <v/>
      </c>
      <c r="M751" t="str">
        <f>IF(B751="","","k"&amp;SUBSTITUTE(SUBSTITUTE(SUBSTITUTE(SUBSTITUTE(SUBSTITUTE(SUBSTITUTE(B751,"~","{t}"),"*","{s}"),"?","{q}"),"&lt;","{lt}"),"&gt;","{gt}"),"=","{eq}"))</f>
        <v/>
      </c>
    </row>
    <row r="752" spans="1:13" x14ac:dyDescent="0.25">
      <c r="A752" s="5"/>
      <c r="B752" s="5"/>
      <c r="C752" s="8"/>
      <c r="D752" s="8"/>
      <c r="E752" s="12"/>
      <c r="F752" s="12"/>
      <c r="G752" s="13" t="str">
        <f>IF(OR(H752="Current",H752="1–30 days",H752="31–60 days",H752="61–90 days",H752="91+ days"),IF(D752&gt;=Setup!$B$4,0,DATEDIF(D752,Setup!$B$4,"D")),"")</f>
        <v/>
      </c>
      <c r="H752" s="14" t="str">
        <f>IF(AND(A752="",B752="",C752="",D752="",E752="",F752=""),"",IF(OR(A752="",B752="",C752="",D752="",E752="",F752=""),"Incomplete",IF(COUNTIF($L$5:$L$1004,L752)&gt;1,"Check invoice #",IF(OR(COUNT(E752)=0,COUNT(F752)=0),"Check amounts",IF(OR(E752&lt;0,F752&lt;0,F752&gt;E752),"Check amounts",IF(OR(COUNT(C752)=0,COUNT(D752)=0),"Check dates",IF(D752&lt;C752,"Check dates",IF(ROUND(F752,2)=0,"Paid / zero balance",IF(Setup!$B$4="","Set aging date",IF(D752&gt;=Setup!$B$4,"Current",IF(DATEDIF(D752,Setup!$B$4,"D")&lt;=30,"1–30 days",IF(DATEDIF(D752,Setup!$B$4,"D")&lt;=60,"31–60 days",IF(DATEDIF(D752,Setup!$B$4,"D")&lt;=90,"61–90 days","91+ days")))))))))))))</f>
        <v/>
      </c>
      <c r="I752" s="5"/>
      <c r="J752" s="15">
        <f>IF(OR(H752="Current",H752="1–30 days",H752="31–60 days",H752="61–90 days",H752="91+ days"),F752,0)</f>
        <v>0</v>
      </c>
      <c r="K752">
        <f>IF(J752&gt;0,IF(COUNTIFS($M$5:$M752,M752,$J$5:$J752,"&gt;0")=1,1,0),0)</f>
        <v>0</v>
      </c>
      <c r="L752" t="str">
        <f>IF(A752="","","k"&amp;SUBSTITUTE(SUBSTITUTE(SUBSTITUTE(SUBSTITUTE(SUBSTITUTE(SUBSTITUTE(A752,"~","{t}"),"*","{s}"),"?","{q}"),"&lt;","{lt}"),"&gt;","{gt}"),"=","{eq}"))</f>
        <v/>
      </c>
      <c r="M752" t="str">
        <f>IF(B752="","","k"&amp;SUBSTITUTE(SUBSTITUTE(SUBSTITUTE(SUBSTITUTE(SUBSTITUTE(SUBSTITUTE(B752,"~","{t}"),"*","{s}"),"?","{q}"),"&lt;","{lt}"),"&gt;","{gt}"),"=","{eq}"))</f>
        <v/>
      </c>
    </row>
    <row r="753" spans="1:13" x14ac:dyDescent="0.25">
      <c r="A753" s="5"/>
      <c r="B753" s="5"/>
      <c r="C753" s="8"/>
      <c r="D753" s="8"/>
      <c r="E753" s="12"/>
      <c r="F753" s="12"/>
      <c r="G753" s="13" t="str">
        <f>IF(OR(H753="Current",H753="1–30 days",H753="31–60 days",H753="61–90 days",H753="91+ days"),IF(D753&gt;=Setup!$B$4,0,DATEDIF(D753,Setup!$B$4,"D")),"")</f>
        <v/>
      </c>
      <c r="H753" s="14" t="str">
        <f>IF(AND(A753="",B753="",C753="",D753="",E753="",F753=""),"",IF(OR(A753="",B753="",C753="",D753="",E753="",F753=""),"Incomplete",IF(COUNTIF($L$5:$L$1004,L753)&gt;1,"Check invoice #",IF(OR(COUNT(E753)=0,COUNT(F753)=0),"Check amounts",IF(OR(E753&lt;0,F753&lt;0,F753&gt;E753),"Check amounts",IF(OR(COUNT(C753)=0,COUNT(D753)=0),"Check dates",IF(D753&lt;C753,"Check dates",IF(ROUND(F753,2)=0,"Paid / zero balance",IF(Setup!$B$4="","Set aging date",IF(D753&gt;=Setup!$B$4,"Current",IF(DATEDIF(D753,Setup!$B$4,"D")&lt;=30,"1–30 days",IF(DATEDIF(D753,Setup!$B$4,"D")&lt;=60,"31–60 days",IF(DATEDIF(D753,Setup!$B$4,"D")&lt;=90,"61–90 days","91+ days")))))))))))))</f>
        <v/>
      </c>
      <c r="I753" s="5"/>
      <c r="J753" s="15">
        <f>IF(OR(H753="Current",H753="1–30 days",H753="31–60 days",H753="61–90 days",H753="91+ days"),F753,0)</f>
        <v>0</v>
      </c>
      <c r="K753">
        <f>IF(J753&gt;0,IF(COUNTIFS($M$5:$M753,M753,$J$5:$J753,"&gt;0")=1,1,0),0)</f>
        <v>0</v>
      </c>
      <c r="L753" t="str">
        <f>IF(A753="","","k"&amp;SUBSTITUTE(SUBSTITUTE(SUBSTITUTE(SUBSTITUTE(SUBSTITUTE(SUBSTITUTE(A753,"~","{t}"),"*","{s}"),"?","{q}"),"&lt;","{lt}"),"&gt;","{gt}"),"=","{eq}"))</f>
        <v/>
      </c>
      <c r="M753" t="str">
        <f>IF(B753="","","k"&amp;SUBSTITUTE(SUBSTITUTE(SUBSTITUTE(SUBSTITUTE(SUBSTITUTE(SUBSTITUTE(B753,"~","{t}"),"*","{s}"),"?","{q}"),"&lt;","{lt}"),"&gt;","{gt}"),"=","{eq}"))</f>
        <v/>
      </c>
    </row>
    <row r="754" spans="1:13" x14ac:dyDescent="0.25">
      <c r="A754" s="5"/>
      <c r="B754" s="5"/>
      <c r="C754" s="8"/>
      <c r="D754" s="8"/>
      <c r="E754" s="12"/>
      <c r="F754" s="12"/>
      <c r="G754" s="13" t="str">
        <f>IF(OR(H754="Current",H754="1–30 days",H754="31–60 days",H754="61–90 days",H754="91+ days"),IF(D754&gt;=Setup!$B$4,0,DATEDIF(D754,Setup!$B$4,"D")),"")</f>
        <v/>
      </c>
      <c r="H754" s="14" t="str">
        <f>IF(AND(A754="",B754="",C754="",D754="",E754="",F754=""),"",IF(OR(A754="",B754="",C754="",D754="",E754="",F754=""),"Incomplete",IF(COUNTIF($L$5:$L$1004,L754)&gt;1,"Check invoice #",IF(OR(COUNT(E754)=0,COUNT(F754)=0),"Check amounts",IF(OR(E754&lt;0,F754&lt;0,F754&gt;E754),"Check amounts",IF(OR(COUNT(C754)=0,COUNT(D754)=0),"Check dates",IF(D754&lt;C754,"Check dates",IF(ROUND(F754,2)=0,"Paid / zero balance",IF(Setup!$B$4="","Set aging date",IF(D754&gt;=Setup!$B$4,"Current",IF(DATEDIF(D754,Setup!$B$4,"D")&lt;=30,"1–30 days",IF(DATEDIF(D754,Setup!$B$4,"D")&lt;=60,"31–60 days",IF(DATEDIF(D754,Setup!$B$4,"D")&lt;=90,"61–90 days","91+ days")))))))))))))</f>
        <v/>
      </c>
      <c r="I754" s="5"/>
      <c r="J754" s="15">
        <f>IF(OR(H754="Current",H754="1–30 days",H754="31–60 days",H754="61–90 days",H754="91+ days"),F754,0)</f>
        <v>0</v>
      </c>
      <c r="K754">
        <f>IF(J754&gt;0,IF(COUNTIFS($M$5:$M754,M754,$J$5:$J754,"&gt;0")=1,1,0),0)</f>
        <v>0</v>
      </c>
      <c r="L754" t="str">
        <f>IF(A754="","","k"&amp;SUBSTITUTE(SUBSTITUTE(SUBSTITUTE(SUBSTITUTE(SUBSTITUTE(SUBSTITUTE(A754,"~","{t}"),"*","{s}"),"?","{q}"),"&lt;","{lt}"),"&gt;","{gt}"),"=","{eq}"))</f>
        <v/>
      </c>
      <c r="M754" t="str">
        <f>IF(B754="","","k"&amp;SUBSTITUTE(SUBSTITUTE(SUBSTITUTE(SUBSTITUTE(SUBSTITUTE(SUBSTITUTE(B754,"~","{t}"),"*","{s}"),"?","{q}"),"&lt;","{lt}"),"&gt;","{gt}"),"=","{eq}"))</f>
        <v/>
      </c>
    </row>
    <row r="755" spans="1:13" x14ac:dyDescent="0.25">
      <c r="A755" s="5"/>
      <c r="B755" s="5"/>
      <c r="C755" s="8"/>
      <c r="D755" s="8"/>
      <c r="E755" s="12"/>
      <c r="F755" s="12"/>
      <c r="G755" s="13" t="str">
        <f>IF(OR(H755="Current",H755="1–30 days",H755="31–60 days",H755="61–90 days",H755="91+ days"),IF(D755&gt;=Setup!$B$4,0,DATEDIF(D755,Setup!$B$4,"D")),"")</f>
        <v/>
      </c>
      <c r="H755" s="14" t="str">
        <f>IF(AND(A755="",B755="",C755="",D755="",E755="",F755=""),"",IF(OR(A755="",B755="",C755="",D755="",E755="",F755=""),"Incomplete",IF(COUNTIF($L$5:$L$1004,L755)&gt;1,"Check invoice #",IF(OR(COUNT(E755)=0,COUNT(F755)=0),"Check amounts",IF(OR(E755&lt;0,F755&lt;0,F755&gt;E755),"Check amounts",IF(OR(COUNT(C755)=0,COUNT(D755)=0),"Check dates",IF(D755&lt;C755,"Check dates",IF(ROUND(F755,2)=0,"Paid / zero balance",IF(Setup!$B$4="","Set aging date",IF(D755&gt;=Setup!$B$4,"Current",IF(DATEDIF(D755,Setup!$B$4,"D")&lt;=30,"1–30 days",IF(DATEDIF(D755,Setup!$B$4,"D")&lt;=60,"31–60 days",IF(DATEDIF(D755,Setup!$B$4,"D")&lt;=90,"61–90 days","91+ days")))))))))))))</f>
        <v/>
      </c>
      <c r="I755" s="5"/>
      <c r="J755" s="15">
        <f>IF(OR(H755="Current",H755="1–30 days",H755="31–60 days",H755="61–90 days",H755="91+ days"),F755,0)</f>
        <v>0</v>
      </c>
      <c r="K755">
        <f>IF(J755&gt;0,IF(COUNTIFS($M$5:$M755,M755,$J$5:$J755,"&gt;0")=1,1,0),0)</f>
        <v>0</v>
      </c>
      <c r="L755" t="str">
        <f>IF(A755="","","k"&amp;SUBSTITUTE(SUBSTITUTE(SUBSTITUTE(SUBSTITUTE(SUBSTITUTE(SUBSTITUTE(A755,"~","{t}"),"*","{s}"),"?","{q}"),"&lt;","{lt}"),"&gt;","{gt}"),"=","{eq}"))</f>
        <v/>
      </c>
      <c r="M755" t="str">
        <f>IF(B755="","","k"&amp;SUBSTITUTE(SUBSTITUTE(SUBSTITUTE(SUBSTITUTE(SUBSTITUTE(SUBSTITUTE(B755,"~","{t}"),"*","{s}"),"?","{q}"),"&lt;","{lt}"),"&gt;","{gt}"),"=","{eq}"))</f>
        <v/>
      </c>
    </row>
    <row r="756" spans="1:13" x14ac:dyDescent="0.25">
      <c r="A756" s="5"/>
      <c r="B756" s="5"/>
      <c r="C756" s="8"/>
      <c r="D756" s="8"/>
      <c r="E756" s="12"/>
      <c r="F756" s="12"/>
      <c r="G756" s="13" t="str">
        <f>IF(OR(H756="Current",H756="1–30 days",H756="31–60 days",H756="61–90 days",H756="91+ days"),IF(D756&gt;=Setup!$B$4,0,DATEDIF(D756,Setup!$B$4,"D")),"")</f>
        <v/>
      </c>
      <c r="H756" s="14" t="str">
        <f>IF(AND(A756="",B756="",C756="",D756="",E756="",F756=""),"",IF(OR(A756="",B756="",C756="",D756="",E756="",F756=""),"Incomplete",IF(COUNTIF($L$5:$L$1004,L756)&gt;1,"Check invoice #",IF(OR(COUNT(E756)=0,COUNT(F756)=0),"Check amounts",IF(OR(E756&lt;0,F756&lt;0,F756&gt;E756),"Check amounts",IF(OR(COUNT(C756)=0,COUNT(D756)=0),"Check dates",IF(D756&lt;C756,"Check dates",IF(ROUND(F756,2)=0,"Paid / zero balance",IF(Setup!$B$4="","Set aging date",IF(D756&gt;=Setup!$B$4,"Current",IF(DATEDIF(D756,Setup!$B$4,"D")&lt;=30,"1–30 days",IF(DATEDIF(D756,Setup!$B$4,"D")&lt;=60,"31–60 days",IF(DATEDIF(D756,Setup!$B$4,"D")&lt;=90,"61–90 days","91+ days")))))))))))))</f>
        <v/>
      </c>
      <c r="I756" s="5"/>
      <c r="J756" s="15">
        <f>IF(OR(H756="Current",H756="1–30 days",H756="31–60 days",H756="61–90 days",H756="91+ days"),F756,0)</f>
        <v>0</v>
      </c>
      <c r="K756">
        <f>IF(J756&gt;0,IF(COUNTIFS($M$5:$M756,M756,$J$5:$J756,"&gt;0")=1,1,0),0)</f>
        <v>0</v>
      </c>
      <c r="L756" t="str">
        <f>IF(A756="","","k"&amp;SUBSTITUTE(SUBSTITUTE(SUBSTITUTE(SUBSTITUTE(SUBSTITUTE(SUBSTITUTE(A756,"~","{t}"),"*","{s}"),"?","{q}"),"&lt;","{lt}"),"&gt;","{gt}"),"=","{eq}"))</f>
        <v/>
      </c>
      <c r="M756" t="str">
        <f>IF(B756="","","k"&amp;SUBSTITUTE(SUBSTITUTE(SUBSTITUTE(SUBSTITUTE(SUBSTITUTE(SUBSTITUTE(B756,"~","{t}"),"*","{s}"),"?","{q}"),"&lt;","{lt}"),"&gt;","{gt}"),"=","{eq}"))</f>
        <v/>
      </c>
    </row>
    <row r="757" spans="1:13" x14ac:dyDescent="0.25">
      <c r="A757" s="5"/>
      <c r="B757" s="5"/>
      <c r="C757" s="8"/>
      <c r="D757" s="8"/>
      <c r="E757" s="12"/>
      <c r="F757" s="12"/>
      <c r="G757" s="13" t="str">
        <f>IF(OR(H757="Current",H757="1–30 days",H757="31–60 days",H757="61–90 days",H757="91+ days"),IF(D757&gt;=Setup!$B$4,0,DATEDIF(D757,Setup!$B$4,"D")),"")</f>
        <v/>
      </c>
      <c r="H757" s="14" t="str">
        <f>IF(AND(A757="",B757="",C757="",D757="",E757="",F757=""),"",IF(OR(A757="",B757="",C757="",D757="",E757="",F757=""),"Incomplete",IF(COUNTIF($L$5:$L$1004,L757)&gt;1,"Check invoice #",IF(OR(COUNT(E757)=0,COUNT(F757)=0),"Check amounts",IF(OR(E757&lt;0,F757&lt;0,F757&gt;E757),"Check amounts",IF(OR(COUNT(C757)=0,COUNT(D757)=0),"Check dates",IF(D757&lt;C757,"Check dates",IF(ROUND(F757,2)=0,"Paid / zero balance",IF(Setup!$B$4="","Set aging date",IF(D757&gt;=Setup!$B$4,"Current",IF(DATEDIF(D757,Setup!$B$4,"D")&lt;=30,"1–30 days",IF(DATEDIF(D757,Setup!$B$4,"D")&lt;=60,"31–60 days",IF(DATEDIF(D757,Setup!$B$4,"D")&lt;=90,"61–90 days","91+ days")))))))))))))</f>
        <v/>
      </c>
      <c r="I757" s="5"/>
      <c r="J757" s="15">
        <f>IF(OR(H757="Current",H757="1–30 days",H757="31–60 days",H757="61–90 days",H757="91+ days"),F757,0)</f>
        <v>0</v>
      </c>
      <c r="K757">
        <f>IF(J757&gt;0,IF(COUNTIFS($M$5:$M757,M757,$J$5:$J757,"&gt;0")=1,1,0),0)</f>
        <v>0</v>
      </c>
      <c r="L757" t="str">
        <f>IF(A757="","","k"&amp;SUBSTITUTE(SUBSTITUTE(SUBSTITUTE(SUBSTITUTE(SUBSTITUTE(SUBSTITUTE(A757,"~","{t}"),"*","{s}"),"?","{q}"),"&lt;","{lt}"),"&gt;","{gt}"),"=","{eq}"))</f>
        <v/>
      </c>
      <c r="M757" t="str">
        <f>IF(B757="","","k"&amp;SUBSTITUTE(SUBSTITUTE(SUBSTITUTE(SUBSTITUTE(SUBSTITUTE(SUBSTITUTE(B757,"~","{t}"),"*","{s}"),"?","{q}"),"&lt;","{lt}"),"&gt;","{gt}"),"=","{eq}"))</f>
        <v/>
      </c>
    </row>
    <row r="758" spans="1:13" x14ac:dyDescent="0.25">
      <c r="A758" s="5"/>
      <c r="B758" s="5"/>
      <c r="C758" s="8"/>
      <c r="D758" s="8"/>
      <c r="E758" s="12"/>
      <c r="F758" s="12"/>
      <c r="G758" s="13" t="str">
        <f>IF(OR(H758="Current",H758="1–30 days",H758="31–60 days",H758="61–90 days",H758="91+ days"),IF(D758&gt;=Setup!$B$4,0,DATEDIF(D758,Setup!$B$4,"D")),"")</f>
        <v/>
      </c>
      <c r="H758" s="14" t="str">
        <f>IF(AND(A758="",B758="",C758="",D758="",E758="",F758=""),"",IF(OR(A758="",B758="",C758="",D758="",E758="",F758=""),"Incomplete",IF(COUNTIF($L$5:$L$1004,L758)&gt;1,"Check invoice #",IF(OR(COUNT(E758)=0,COUNT(F758)=0),"Check amounts",IF(OR(E758&lt;0,F758&lt;0,F758&gt;E758),"Check amounts",IF(OR(COUNT(C758)=0,COUNT(D758)=0),"Check dates",IF(D758&lt;C758,"Check dates",IF(ROUND(F758,2)=0,"Paid / zero balance",IF(Setup!$B$4="","Set aging date",IF(D758&gt;=Setup!$B$4,"Current",IF(DATEDIF(D758,Setup!$B$4,"D")&lt;=30,"1–30 days",IF(DATEDIF(D758,Setup!$B$4,"D")&lt;=60,"31–60 days",IF(DATEDIF(D758,Setup!$B$4,"D")&lt;=90,"61–90 days","91+ days")))))))))))))</f>
        <v/>
      </c>
      <c r="I758" s="5"/>
      <c r="J758" s="15">
        <f>IF(OR(H758="Current",H758="1–30 days",H758="31–60 days",H758="61–90 days",H758="91+ days"),F758,0)</f>
        <v>0</v>
      </c>
      <c r="K758">
        <f>IF(J758&gt;0,IF(COUNTIFS($M$5:$M758,M758,$J$5:$J758,"&gt;0")=1,1,0),0)</f>
        <v>0</v>
      </c>
      <c r="L758" t="str">
        <f>IF(A758="","","k"&amp;SUBSTITUTE(SUBSTITUTE(SUBSTITUTE(SUBSTITUTE(SUBSTITUTE(SUBSTITUTE(A758,"~","{t}"),"*","{s}"),"?","{q}"),"&lt;","{lt}"),"&gt;","{gt}"),"=","{eq}"))</f>
        <v/>
      </c>
      <c r="M758" t="str">
        <f>IF(B758="","","k"&amp;SUBSTITUTE(SUBSTITUTE(SUBSTITUTE(SUBSTITUTE(SUBSTITUTE(SUBSTITUTE(B758,"~","{t}"),"*","{s}"),"?","{q}"),"&lt;","{lt}"),"&gt;","{gt}"),"=","{eq}"))</f>
        <v/>
      </c>
    </row>
    <row r="759" spans="1:13" x14ac:dyDescent="0.25">
      <c r="A759" s="5"/>
      <c r="B759" s="5"/>
      <c r="C759" s="8"/>
      <c r="D759" s="8"/>
      <c r="E759" s="12"/>
      <c r="F759" s="12"/>
      <c r="G759" s="13" t="str">
        <f>IF(OR(H759="Current",H759="1–30 days",H759="31–60 days",H759="61–90 days",H759="91+ days"),IF(D759&gt;=Setup!$B$4,0,DATEDIF(D759,Setup!$B$4,"D")),"")</f>
        <v/>
      </c>
      <c r="H759" s="14" t="str">
        <f>IF(AND(A759="",B759="",C759="",D759="",E759="",F759=""),"",IF(OR(A759="",B759="",C759="",D759="",E759="",F759=""),"Incomplete",IF(COUNTIF($L$5:$L$1004,L759)&gt;1,"Check invoice #",IF(OR(COUNT(E759)=0,COUNT(F759)=0),"Check amounts",IF(OR(E759&lt;0,F759&lt;0,F759&gt;E759),"Check amounts",IF(OR(COUNT(C759)=0,COUNT(D759)=0),"Check dates",IF(D759&lt;C759,"Check dates",IF(ROUND(F759,2)=0,"Paid / zero balance",IF(Setup!$B$4="","Set aging date",IF(D759&gt;=Setup!$B$4,"Current",IF(DATEDIF(D759,Setup!$B$4,"D")&lt;=30,"1–30 days",IF(DATEDIF(D759,Setup!$B$4,"D")&lt;=60,"31–60 days",IF(DATEDIF(D759,Setup!$B$4,"D")&lt;=90,"61–90 days","91+ days")))))))))))))</f>
        <v/>
      </c>
      <c r="I759" s="5"/>
      <c r="J759" s="15">
        <f>IF(OR(H759="Current",H759="1–30 days",H759="31–60 days",H759="61–90 days",H759="91+ days"),F759,0)</f>
        <v>0</v>
      </c>
      <c r="K759">
        <f>IF(J759&gt;0,IF(COUNTIFS($M$5:$M759,M759,$J$5:$J759,"&gt;0")=1,1,0),0)</f>
        <v>0</v>
      </c>
      <c r="L759" t="str">
        <f>IF(A759="","","k"&amp;SUBSTITUTE(SUBSTITUTE(SUBSTITUTE(SUBSTITUTE(SUBSTITUTE(SUBSTITUTE(A759,"~","{t}"),"*","{s}"),"?","{q}"),"&lt;","{lt}"),"&gt;","{gt}"),"=","{eq}"))</f>
        <v/>
      </c>
      <c r="M759" t="str">
        <f>IF(B759="","","k"&amp;SUBSTITUTE(SUBSTITUTE(SUBSTITUTE(SUBSTITUTE(SUBSTITUTE(SUBSTITUTE(B759,"~","{t}"),"*","{s}"),"?","{q}"),"&lt;","{lt}"),"&gt;","{gt}"),"=","{eq}"))</f>
        <v/>
      </c>
    </row>
    <row r="760" spans="1:13" x14ac:dyDescent="0.25">
      <c r="A760" s="5"/>
      <c r="B760" s="5"/>
      <c r="C760" s="8"/>
      <c r="D760" s="8"/>
      <c r="E760" s="12"/>
      <c r="F760" s="12"/>
      <c r="G760" s="13" t="str">
        <f>IF(OR(H760="Current",H760="1–30 days",H760="31–60 days",H760="61–90 days",H760="91+ days"),IF(D760&gt;=Setup!$B$4,0,DATEDIF(D760,Setup!$B$4,"D")),"")</f>
        <v/>
      </c>
      <c r="H760" s="14" t="str">
        <f>IF(AND(A760="",B760="",C760="",D760="",E760="",F760=""),"",IF(OR(A760="",B760="",C760="",D760="",E760="",F760=""),"Incomplete",IF(COUNTIF($L$5:$L$1004,L760)&gt;1,"Check invoice #",IF(OR(COUNT(E760)=0,COUNT(F760)=0),"Check amounts",IF(OR(E760&lt;0,F760&lt;0,F760&gt;E760),"Check amounts",IF(OR(COUNT(C760)=0,COUNT(D760)=0),"Check dates",IF(D760&lt;C760,"Check dates",IF(ROUND(F760,2)=0,"Paid / zero balance",IF(Setup!$B$4="","Set aging date",IF(D760&gt;=Setup!$B$4,"Current",IF(DATEDIF(D760,Setup!$B$4,"D")&lt;=30,"1–30 days",IF(DATEDIF(D760,Setup!$B$4,"D")&lt;=60,"31–60 days",IF(DATEDIF(D760,Setup!$B$4,"D")&lt;=90,"61–90 days","91+ days")))))))))))))</f>
        <v/>
      </c>
      <c r="I760" s="5"/>
      <c r="J760" s="15">
        <f>IF(OR(H760="Current",H760="1–30 days",H760="31–60 days",H760="61–90 days",H760="91+ days"),F760,0)</f>
        <v>0</v>
      </c>
      <c r="K760">
        <f>IF(J760&gt;0,IF(COUNTIFS($M$5:$M760,M760,$J$5:$J760,"&gt;0")=1,1,0),0)</f>
        <v>0</v>
      </c>
      <c r="L760" t="str">
        <f>IF(A760="","","k"&amp;SUBSTITUTE(SUBSTITUTE(SUBSTITUTE(SUBSTITUTE(SUBSTITUTE(SUBSTITUTE(A760,"~","{t}"),"*","{s}"),"?","{q}"),"&lt;","{lt}"),"&gt;","{gt}"),"=","{eq}"))</f>
        <v/>
      </c>
      <c r="M760" t="str">
        <f>IF(B760="","","k"&amp;SUBSTITUTE(SUBSTITUTE(SUBSTITUTE(SUBSTITUTE(SUBSTITUTE(SUBSTITUTE(B760,"~","{t}"),"*","{s}"),"?","{q}"),"&lt;","{lt}"),"&gt;","{gt}"),"=","{eq}"))</f>
        <v/>
      </c>
    </row>
    <row r="761" spans="1:13" x14ac:dyDescent="0.25">
      <c r="A761" s="5"/>
      <c r="B761" s="5"/>
      <c r="C761" s="8"/>
      <c r="D761" s="8"/>
      <c r="E761" s="12"/>
      <c r="F761" s="12"/>
      <c r="G761" s="13" t="str">
        <f>IF(OR(H761="Current",H761="1–30 days",H761="31–60 days",H761="61–90 days",H761="91+ days"),IF(D761&gt;=Setup!$B$4,0,DATEDIF(D761,Setup!$B$4,"D")),"")</f>
        <v/>
      </c>
      <c r="H761" s="14" t="str">
        <f>IF(AND(A761="",B761="",C761="",D761="",E761="",F761=""),"",IF(OR(A761="",B761="",C761="",D761="",E761="",F761=""),"Incomplete",IF(COUNTIF($L$5:$L$1004,L761)&gt;1,"Check invoice #",IF(OR(COUNT(E761)=0,COUNT(F761)=0),"Check amounts",IF(OR(E761&lt;0,F761&lt;0,F761&gt;E761),"Check amounts",IF(OR(COUNT(C761)=0,COUNT(D761)=0),"Check dates",IF(D761&lt;C761,"Check dates",IF(ROUND(F761,2)=0,"Paid / zero balance",IF(Setup!$B$4="","Set aging date",IF(D761&gt;=Setup!$B$4,"Current",IF(DATEDIF(D761,Setup!$B$4,"D")&lt;=30,"1–30 days",IF(DATEDIF(D761,Setup!$B$4,"D")&lt;=60,"31–60 days",IF(DATEDIF(D761,Setup!$B$4,"D")&lt;=90,"61–90 days","91+ days")))))))))))))</f>
        <v/>
      </c>
      <c r="I761" s="5"/>
      <c r="J761" s="15">
        <f>IF(OR(H761="Current",H761="1–30 days",H761="31–60 days",H761="61–90 days",H761="91+ days"),F761,0)</f>
        <v>0</v>
      </c>
      <c r="K761">
        <f>IF(J761&gt;0,IF(COUNTIFS($M$5:$M761,M761,$J$5:$J761,"&gt;0")=1,1,0),0)</f>
        <v>0</v>
      </c>
      <c r="L761" t="str">
        <f>IF(A761="","","k"&amp;SUBSTITUTE(SUBSTITUTE(SUBSTITUTE(SUBSTITUTE(SUBSTITUTE(SUBSTITUTE(A761,"~","{t}"),"*","{s}"),"?","{q}"),"&lt;","{lt}"),"&gt;","{gt}"),"=","{eq}"))</f>
        <v/>
      </c>
      <c r="M761" t="str">
        <f>IF(B761="","","k"&amp;SUBSTITUTE(SUBSTITUTE(SUBSTITUTE(SUBSTITUTE(SUBSTITUTE(SUBSTITUTE(B761,"~","{t}"),"*","{s}"),"?","{q}"),"&lt;","{lt}"),"&gt;","{gt}"),"=","{eq}"))</f>
        <v/>
      </c>
    </row>
    <row r="762" spans="1:13" x14ac:dyDescent="0.25">
      <c r="A762" s="5"/>
      <c r="B762" s="5"/>
      <c r="C762" s="8"/>
      <c r="D762" s="8"/>
      <c r="E762" s="12"/>
      <c r="F762" s="12"/>
      <c r="G762" s="13" t="str">
        <f>IF(OR(H762="Current",H762="1–30 days",H762="31–60 days",H762="61–90 days",H762="91+ days"),IF(D762&gt;=Setup!$B$4,0,DATEDIF(D762,Setup!$B$4,"D")),"")</f>
        <v/>
      </c>
      <c r="H762" s="14" t="str">
        <f>IF(AND(A762="",B762="",C762="",D762="",E762="",F762=""),"",IF(OR(A762="",B762="",C762="",D762="",E762="",F762=""),"Incomplete",IF(COUNTIF($L$5:$L$1004,L762)&gt;1,"Check invoice #",IF(OR(COUNT(E762)=0,COUNT(F762)=0),"Check amounts",IF(OR(E762&lt;0,F762&lt;0,F762&gt;E762),"Check amounts",IF(OR(COUNT(C762)=0,COUNT(D762)=0),"Check dates",IF(D762&lt;C762,"Check dates",IF(ROUND(F762,2)=0,"Paid / zero balance",IF(Setup!$B$4="","Set aging date",IF(D762&gt;=Setup!$B$4,"Current",IF(DATEDIF(D762,Setup!$B$4,"D")&lt;=30,"1–30 days",IF(DATEDIF(D762,Setup!$B$4,"D")&lt;=60,"31–60 days",IF(DATEDIF(D762,Setup!$B$4,"D")&lt;=90,"61–90 days","91+ days")))))))))))))</f>
        <v/>
      </c>
      <c r="I762" s="5"/>
      <c r="J762" s="15">
        <f>IF(OR(H762="Current",H762="1–30 days",H762="31–60 days",H762="61–90 days",H762="91+ days"),F762,0)</f>
        <v>0</v>
      </c>
      <c r="K762">
        <f>IF(J762&gt;0,IF(COUNTIFS($M$5:$M762,M762,$J$5:$J762,"&gt;0")=1,1,0),0)</f>
        <v>0</v>
      </c>
      <c r="L762" t="str">
        <f>IF(A762="","","k"&amp;SUBSTITUTE(SUBSTITUTE(SUBSTITUTE(SUBSTITUTE(SUBSTITUTE(SUBSTITUTE(A762,"~","{t}"),"*","{s}"),"?","{q}"),"&lt;","{lt}"),"&gt;","{gt}"),"=","{eq}"))</f>
        <v/>
      </c>
      <c r="M762" t="str">
        <f>IF(B762="","","k"&amp;SUBSTITUTE(SUBSTITUTE(SUBSTITUTE(SUBSTITUTE(SUBSTITUTE(SUBSTITUTE(B762,"~","{t}"),"*","{s}"),"?","{q}"),"&lt;","{lt}"),"&gt;","{gt}"),"=","{eq}"))</f>
        <v/>
      </c>
    </row>
    <row r="763" spans="1:13" x14ac:dyDescent="0.25">
      <c r="A763" s="5"/>
      <c r="B763" s="5"/>
      <c r="C763" s="8"/>
      <c r="D763" s="8"/>
      <c r="E763" s="12"/>
      <c r="F763" s="12"/>
      <c r="G763" s="13" t="str">
        <f>IF(OR(H763="Current",H763="1–30 days",H763="31–60 days",H763="61–90 days",H763="91+ days"),IF(D763&gt;=Setup!$B$4,0,DATEDIF(D763,Setup!$B$4,"D")),"")</f>
        <v/>
      </c>
      <c r="H763" s="14" t="str">
        <f>IF(AND(A763="",B763="",C763="",D763="",E763="",F763=""),"",IF(OR(A763="",B763="",C763="",D763="",E763="",F763=""),"Incomplete",IF(COUNTIF($L$5:$L$1004,L763)&gt;1,"Check invoice #",IF(OR(COUNT(E763)=0,COUNT(F763)=0),"Check amounts",IF(OR(E763&lt;0,F763&lt;0,F763&gt;E763),"Check amounts",IF(OR(COUNT(C763)=0,COUNT(D763)=0),"Check dates",IF(D763&lt;C763,"Check dates",IF(ROUND(F763,2)=0,"Paid / zero balance",IF(Setup!$B$4="","Set aging date",IF(D763&gt;=Setup!$B$4,"Current",IF(DATEDIF(D763,Setup!$B$4,"D")&lt;=30,"1–30 days",IF(DATEDIF(D763,Setup!$B$4,"D")&lt;=60,"31–60 days",IF(DATEDIF(D763,Setup!$B$4,"D")&lt;=90,"61–90 days","91+ days")))))))))))))</f>
        <v/>
      </c>
      <c r="I763" s="5"/>
      <c r="J763" s="15">
        <f>IF(OR(H763="Current",H763="1–30 days",H763="31–60 days",H763="61–90 days",H763="91+ days"),F763,0)</f>
        <v>0</v>
      </c>
      <c r="K763">
        <f>IF(J763&gt;0,IF(COUNTIFS($M$5:$M763,M763,$J$5:$J763,"&gt;0")=1,1,0),0)</f>
        <v>0</v>
      </c>
      <c r="L763" t="str">
        <f>IF(A763="","","k"&amp;SUBSTITUTE(SUBSTITUTE(SUBSTITUTE(SUBSTITUTE(SUBSTITUTE(SUBSTITUTE(A763,"~","{t}"),"*","{s}"),"?","{q}"),"&lt;","{lt}"),"&gt;","{gt}"),"=","{eq}"))</f>
        <v/>
      </c>
      <c r="M763" t="str">
        <f>IF(B763="","","k"&amp;SUBSTITUTE(SUBSTITUTE(SUBSTITUTE(SUBSTITUTE(SUBSTITUTE(SUBSTITUTE(B763,"~","{t}"),"*","{s}"),"?","{q}"),"&lt;","{lt}"),"&gt;","{gt}"),"=","{eq}"))</f>
        <v/>
      </c>
    </row>
    <row r="764" spans="1:13" x14ac:dyDescent="0.25">
      <c r="A764" s="5"/>
      <c r="B764" s="5"/>
      <c r="C764" s="8"/>
      <c r="D764" s="8"/>
      <c r="E764" s="12"/>
      <c r="F764" s="12"/>
      <c r="G764" s="13" t="str">
        <f>IF(OR(H764="Current",H764="1–30 days",H764="31–60 days",H764="61–90 days",H764="91+ days"),IF(D764&gt;=Setup!$B$4,0,DATEDIF(D764,Setup!$B$4,"D")),"")</f>
        <v/>
      </c>
      <c r="H764" s="14" t="str">
        <f>IF(AND(A764="",B764="",C764="",D764="",E764="",F764=""),"",IF(OR(A764="",B764="",C764="",D764="",E764="",F764=""),"Incomplete",IF(COUNTIF($L$5:$L$1004,L764)&gt;1,"Check invoice #",IF(OR(COUNT(E764)=0,COUNT(F764)=0),"Check amounts",IF(OR(E764&lt;0,F764&lt;0,F764&gt;E764),"Check amounts",IF(OR(COUNT(C764)=0,COUNT(D764)=0),"Check dates",IF(D764&lt;C764,"Check dates",IF(ROUND(F764,2)=0,"Paid / zero balance",IF(Setup!$B$4="","Set aging date",IF(D764&gt;=Setup!$B$4,"Current",IF(DATEDIF(D764,Setup!$B$4,"D")&lt;=30,"1–30 days",IF(DATEDIF(D764,Setup!$B$4,"D")&lt;=60,"31–60 days",IF(DATEDIF(D764,Setup!$B$4,"D")&lt;=90,"61–90 days","91+ days")))))))))))))</f>
        <v/>
      </c>
      <c r="I764" s="5"/>
      <c r="J764" s="15">
        <f>IF(OR(H764="Current",H764="1–30 days",H764="31–60 days",H764="61–90 days",H764="91+ days"),F764,0)</f>
        <v>0</v>
      </c>
      <c r="K764">
        <f>IF(J764&gt;0,IF(COUNTIFS($M$5:$M764,M764,$J$5:$J764,"&gt;0")=1,1,0),0)</f>
        <v>0</v>
      </c>
      <c r="L764" t="str">
        <f>IF(A764="","","k"&amp;SUBSTITUTE(SUBSTITUTE(SUBSTITUTE(SUBSTITUTE(SUBSTITUTE(SUBSTITUTE(A764,"~","{t}"),"*","{s}"),"?","{q}"),"&lt;","{lt}"),"&gt;","{gt}"),"=","{eq}"))</f>
        <v/>
      </c>
      <c r="M764" t="str">
        <f>IF(B764="","","k"&amp;SUBSTITUTE(SUBSTITUTE(SUBSTITUTE(SUBSTITUTE(SUBSTITUTE(SUBSTITUTE(B764,"~","{t}"),"*","{s}"),"?","{q}"),"&lt;","{lt}"),"&gt;","{gt}"),"=","{eq}"))</f>
        <v/>
      </c>
    </row>
    <row r="765" spans="1:13" x14ac:dyDescent="0.25">
      <c r="A765" s="5"/>
      <c r="B765" s="5"/>
      <c r="C765" s="8"/>
      <c r="D765" s="8"/>
      <c r="E765" s="12"/>
      <c r="F765" s="12"/>
      <c r="G765" s="13" t="str">
        <f>IF(OR(H765="Current",H765="1–30 days",H765="31–60 days",H765="61–90 days",H765="91+ days"),IF(D765&gt;=Setup!$B$4,0,DATEDIF(D765,Setup!$B$4,"D")),"")</f>
        <v/>
      </c>
      <c r="H765" s="14" t="str">
        <f>IF(AND(A765="",B765="",C765="",D765="",E765="",F765=""),"",IF(OR(A765="",B765="",C765="",D765="",E765="",F765=""),"Incomplete",IF(COUNTIF($L$5:$L$1004,L765)&gt;1,"Check invoice #",IF(OR(COUNT(E765)=0,COUNT(F765)=0),"Check amounts",IF(OR(E765&lt;0,F765&lt;0,F765&gt;E765),"Check amounts",IF(OR(COUNT(C765)=0,COUNT(D765)=0),"Check dates",IF(D765&lt;C765,"Check dates",IF(ROUND(F765,2)=0,"Paid / zero balance",IF(Setup!$B$4="","Set aging date",IF(D765&gt;=Setup!$B$4,"Current",IF(DATEDIF(D765,Setup!$B$4,"D")&lt;=30,"1–30 days",IF(DATEDIF(D765,Setup!$B$4,"D")&lt;=60,"31–60 days",IF(DATEDIF(D765,Setup!$B$4,"D")&lt;=90,"61–90 days","91+ days")))))))))))))</f>
        <v/>
      </c>
      <c r="I765" s="5"/>
      <c r="J765" s="15">
        <f>IF(OR(H765="Current",H765="1–30 days",H765="31–60 days",H765="61–90 days",H765="91+ days"),F765,0)</f>
        <v>0</v>
      </c>
      <c r="K765">
        <f>IF(J765&gt;0,IF(COUNTIFS($M$5:$M765,M765,$J$5:$J765,"&gt;0")=1,1,0),0)</f>
        <v>0</v>
      </c>
      <c r="L765" t="str">
        <f>IF(A765="","","k"&amp;SUBSTITUTE(SUBSTITUTE(SUBSTITUTE(SUBSTITUTE(SUBSTITUTE(SUBSTITUTE(A765,"~","{t}"),"*","{s}"),"?","{q}"),"&lt;","{lt}"),"&gt;","{gt}"),"=","{eq}"))</f>
        <v/>
      </c>
      <c r="M765" t="str">
        <f>IF(B765="","","k"&amp;SUBSTITUTE(SUBSTITUTE(SUBSTITUTE(SUBSTITUTE(SUBSTITUTE(SUBSTITUTE(B765,"~","{t}"),"*","{s}"),"?","{q}"),"&lt;","{lt}"),"&gt;","{gt}"),"=","{eq}"))</f>
        <v/>
      </c>
    </row>
    <row r="766" spans="1:13" x14ac:dyDescent="0.25">
      <c r="A766" s="5"/>
      <c r="B766" s="5"/>
      <c r="C766" s="8"/>
      <c r="D766" s="8"/>
      <c r="E766" s="12"/>
      <c r="F766" s="12"/>
      <c r="G766" s="13" t="str">
        <f>IF(OR(H766="Current",H766="1–30 days",H766="31–60 days",H766="61–90 days",H766="91+ days"),IF(D766&gt;=Setup!$B$4,0,DATEDIF(D766,Setup!$B$4,"D")),"")</f>
        <v/>
      </c>
      <c r="H766" s="14" t="str">
        <f>IF(AND(A766="",B766="",C766="",D766="",E766="",F766=""),"",IF(OR(A766="",B766="",C766="",D766="",E766="",F766=""),"Incomplete",IF(COUNTIF($L$5:$L$1004,L766)&gt;1,"Check invoice #",IF(OR(COUNT(E766)=0,COUNT(F766)=0),"Check amounts",IF(OR(E766&lt;0,F766&lt;0,F766&gt;E766),"Check amounts",IF(OR(COUNT(C766)=0,COUNT(D766)=0),"Check dates",IF(D766&lt;C766,"Check dates",IF(ROUND(F766,2)=0,"Paid / zero balance",IF(Setup!$B$4="","Set aging date",IF(D766&gt;=Setup!$B$4,"Current",IF(DATEDIF(D766,Setup!$B$4,"D")&lt;=30,"1–30 days",IF(DATEDIF(D766,Setup!$B$4,"D")&lt;=60,"31–60 days",IF(DATEDIF(D766,Setup!$B$4,"D")&lt;=90,"61–90 days","91+ days")))))))))))))</f>
        <v/>
      </c>
      <c r="I766" s="5"/>
      <c r="J766" s="15">
        <f>IF(OR(H766="Current",H766="1–30 days",H766="31–60 days",H766="61–90 days",H766="91+ days"),F766,0)</f>
        <v>0</v>
      </c>
      <c r="K766">
        <f>IF(J766&gt;0,IF(COUNTIFS($M$5:$M766,M766,$J$5:$J766,"&gt;0")=1,1,0),0)</f>
        <v>0</v>
      </c>
      <c r="L766" t="str">
        <f>IF(A766="","","k"&amp;SUBSTITUTE(SUBSTITUTE(SUBSTITUTE(SUBSTITUTE(SUBSTITUTE(SUBSTITUTE(A766,"~","{t}"),"*","{s}"),"?","{q}"),"&lt;","{lt}"),"&gt;","{gt}"),"=","{eq}"))</f>
        <v/>
      </c>
      <c r="M766" t="str">
        <f>IF(B766="","","k"&amp;SUBSTITUTE(SUBSTITUTE(SUBSTITUTE(SUBSTITUTE(SUBSTITUTE(SUBSTITUTE(B766,"~","{t}"),"*","{s}"),"?","{q}"),"&lt;","{lt}"),"&gt;","{gt}"),"=","{eq}"))</f>
        <v/>
      </c>
    </row>
    <row r="767" spans="1:13" x14ac:dyDescent="0.25">
      <c r="A767" s="5"/>
      <c r="B767" s="5"/>
      <c r="C767" s="8"/>
      <c r="D767" s="8"/>
      <c r="E767" s="12"/>
      <c r="F767" s="12"/>
      <c r="G767" s="13" t="str">
        <f>IF(OR(H767="Current",H767="1–30 days",H767="31–60 days",H767="61–90 days",H767="91+ days"),IF(D767&gt;=Setup!$B$4,0,DATEDIF(D767,Setup!$B$4,"D")),"")</f>
        <v/>
      </c>
      <c r="H767" s="14" t="str">
        <f>IF(AND(A767="",B767="",C767="",D767="",E767="",F767=""),"",IF(OR(A767="",B767="",C767="",D767="",E767="",F767=""),"Incomplete",IF(COUNTIF($L$5:$L$1004,L767)&gt;1,"Check invoice #",IF(OR(COUNT(E767)=0,COUNT(F767)=0),"Check amounts",IF(OR(E767&lt;0,F767&lt;0,F767&gt;E767),"Check amounts",IF(OR(COUNT(C767)=0,COUNT(D767)=0),"Check dates",IF(D767&lt;C767,"Check dates",IF(ROUND(F767,2)=0,"Paid / zero balance",IF(Setup!$B$4="","Set aging date",IF(D767&gt;=Setup!$B$4,"Current",IF(DATEDIF(D767,Setup!$B$4,"D")&lt;=30,"1–30 days",IF(DATEDIF(D767,Setup!$B$4,"D")&lt;=60,"31–60 days",IF(DATEDIF(D767,Setup!$B$4,"D")&lt;=90,"61–90 days","91+ days")))))))))))))</f>
        <v/>
      </c>
      <c r="I767" s="5"/>
      <c r="J767" s="15">
        <f>IF(OR(H767="Current",H767="1–30 days",H767="31–60 days",H767="61–90 days",H767="91+ days"),F767,0)</f>
        <v>0</v>
      </c>
      <c r="K767">
        <f>IF(J767&gt;0,IF(COUNTIFS($M$5:$M767,M767,$J$5:$J767,"&gt;0")=1,1,0),0)</f>
        <v>0</v>
      </c>
      <c r="L767" t="str">
        <f>IF(A767="","","k"&amp;SUBSTITUTE(SUBSTITUTE(SUBSTITUTE(SUBSTITUTE(SUBSTITUTE(SUBSTITUTE(A767,"~","{t}"),"*","{s}"),"?","{q}"),"&lt;","{lt}"),"&gt;","{gt}"),"=","{eq}"))</f>
        <v/>
      </c>
      <c r="M767" t="str">
        <f>IF(B767="","","k"&amp;SUBSTITUTE(SUBSTITUTE(SUBSTITUTE(SUBSTITUTE(SUBSTITUTE(SUBSTITUTE(B767,"~","{t}"),"*","{s}"),"?","{q}"),"&lt;","{lt}"),"&gt;","{gt}"),"=","{eq}"))</f>
        <v/>
      </c>
    </row>
    <row r="768" spans="1:13" x14ac:dyDescent="0.25">
      <c r="A768" s="5"/>
      <c r="B768" s="5"/>
      <c r="C768" s="8"/>
      <c r="D768" s="8"/>
      <c r="E768" s="12"/>
      <c r="F768" s="12"/>
      <c r="G768" s="13" t="str">
        <f>IF(OR(H768="Current",H768="1–30 days",H768="31–60 days",H768="61–90 days",H768="91+ days"),IF(D768&gt;=Setup!$B$4,0,DATEDIF(D768,Setup!$B$4,"D")),"")</f>
        <v/>
      </c>
      <c r="H768" s="14" t="str">
        <f>IF(AND(A768="",B768="",C768="",D768="",E768="",F768=""),"",IF(OR(A768="",B768="",C768="",D768="",E768="",F768=""),"Incomplete",IF(COUNTIF($L$5:$L$1004,L768)&gt;1,"Check invoice #",IF(OR(COUNT(E768)=0,COUNT(F768)=0),"Check amounts",IF(OR(E768&lt;0,F768&lt;0,F768&gt;E768),"Check amounts",IF(OR(COUNT(C768)=0,COUNT(D768)=0),"Check dates",IF(D768&lt;C768,"Check dates",IF(ROUND(F768,2)=0,"Paid / zero balance",IF(Setup!$B$4="","Set aging date",IF(D768&gt;=Setup!$B$4,"Current",IF(DATEDIF(D768,Setup!$B$4,"D")&lt;=30,"1–30 days",IF(DATEDIF(D768,Setup!$B$4,"D")&lt;=60,"31–60 days",IF(DATEDIF(D768,Setup!$B$4,"D")&lt;=90,"61–90 days","91+ days")))))))))))))</f>
        <v/>
      </c>
      <c r="I768" s="5"/>
      <c r="J768" s="15">
        <f>IF(OR(H768="Current",H768="1–30 days",H768="31–60 days",H768="61–90 days",H768="91+ days"),F768,0)</f>
        <v>0</v>
      </c>
      <c r="K768">
        <f>IF(J768&gt;0,IF(COUNTIFS($M$5:$M768,M768,$J$5:$J768,"&gt;0")=1,1,0),0)</f>
        <v>0</v>
      </c>
      <c r="L768" t="str">
        <f>IF(A768="","","k"&amp;SUBSTITUTE(SUBSTITUTE(SUBSTITUTE(SUBSTITUTE(SUBSTITUTE(SUBSTITUTE(A768,"~","{t}"),"*","{s}"),"?","{q}"),"&lt;","{lt}"),"&gt;","{gt}"),"=","{eq}"))</f>
        <v/>
      </c>
      <c r="M768" t="str">
        <f>IF(B768="","","k"&amp;SUBSTITUTE(SUBSTITUTE(SUBSTITUTE(SUBSTITUTE(SUBSTITUTE(SUBSTITUTE(B768,"~","{t}"),"*","{s}"),"?","{q}"),"&lt;","{lt}"),"&gt;","{gt}"),"=","{eq}"))</f>
        <v/>
      </c>
    </row>
    <row r="769" spans="1:13" x14ac:dyDescent="0.25">
      <c r="A769" s="5"/>
      <c r="B769" s="5"/>
      <c r="C769" s="8"/>
      <c r="D769" s="8"/>
      <c r="E769" s="12"/>
      <c r="F769" s="12"/>
      <c r="G769" s="13" t="str">
        <f>IF(OR(H769="Current",H769="1–30 days",H769="31–60 days",H769="61–90 days",H769="91+ days"),IF(D769&gt;=Setup!$B$4,0,DATEDIF(D769,Setup!$B$4,"D")),"")</f>
        <v/>
      </c>
      <c r="H769" s="14" t="str">
        <f>IF(AND(A769="",B769="",C769="",D769="",E769="",F769=""),"",IF(OR(A769="",B769="",C769="",D769="",E769="",F769=""),"Incomplete",IF(COUNTIF($L$5:$L$1004,L769)&gt;1,"Check invoice #",IF(OR(COUNT(E769)=0,COUNT(F769)=0),"Check amounts",IF(OR(E769&lt;0,F769&lt;0,F769&gt;E769),"Check amounts",IF(OR(COUNT(C769)=0,COUNT(D769)=0),"Check dates",IF(D769&lt;C769,"Check dates",IF(ROUND(F769,2)=0,"Paid / zero balance",IF(Setup!$B$4="","Set aging date",IF(D769&gt;=Setup!$B$4,"Current",IF(DATEDIF(D769,Setup!$B$4,"D")&lt;=30,"1–30 days",IF(DATEDIF(D769,Setup!$B$4,"D")&lt;=60,"31–60 days",IF(DATEDIF(D769,Setup!$B$4,"D")&lt;=90,"61–90 days","91+ days")))))))))))))</f>
        <v/>
      </c>
      <c r="I769" s="5"/>
      <c r="J769" s="15">
        <f>IF(OR(H769="Current",H769="1–30 days",H769="31–60 days",H769="61–90 days",H769="91+ days"),F769,0)</f>
        <v>0</v>
      </c>
      <c r="K769">
        <f>IF(J769&gt;0,IF(COUNTIFS($M$5:$M769,M769,$J$5:$J769,"&gt;0")=1,1,0),0)</f>
        <v>0</v>
      </c>
      <c r="L769" t="str">
        <f>IF(A769="","","k"&amp;SUBSTITUTE(SUBSTITUTE(SUBSTITUTE(SUBSTITUTE(SUBSTITUTE(SUBSTITUTE(A769,"~","{t}"),"*","{s}"),"?","{q}"),"&lt;","{lt}"),"&gt;","{gt}"),"=","{eq}"))</f>
        <v/>
      </c>
      <c r="M769" t="str">
        <f>IF(B769="","","k"&amp;SUBSTITUTE(SUBSTITUTE(SUBSTITUTE(SUBSTITUTE(SUBSTITUTE(SUBSTITUTE(B769,"~","{t}"),"*","{s}"),"?","{q}"),"&lt;","{lt}"),"&gt;","{gt}"),"=","{eq}"))</f>
        <v/>
      </c>
    </row>
    <row r="770" spans="1:13" x14ac:dyDescent="0.25">
      <c r="A770" s="5"/>
      <c r="B770" s="5"/>
      <c r="C770" s="8"/>
      <c r="D770" s="8"/>
      <c r="E770" s="12"/>
      <c r="F770" s="12"/>
      <c r="G770" s="13" t="str">
        <f>IF(OR(H770="Current",H770="1–30 days",H770="31–60 days",H770="61–90 days",H770="91+ days"),IF(D770&gt;=Setup!$B$4,0,DATEDIF(D770,Setup!$B$4,"D")),"")</f>
        <v/>
      </c>
      <c r="H770" s="14" t="str">
        <f>IF(AND(A770="",B770="",C770="",D770="",E770="",F770=""),"",IF(OR(A770="",B770="",C770="",D770="",E770="",F770=""),"Incomplete",IF(COUNTIF($L$5:$L$1004,L770)&gt;1,"Check invoice #",IF(OR(COUNT(E770)=0,COUNT(F770)=0),"Check amounts",IF(OR(E770&lt;0,F770&lt;0,F770&gt;E770),"Check amounts",IF(OR(COUNT(C770)=0,COUNT(D770)=0),"Check dates",IF(D770&lt;C770,"Check dates",IF(ROUND(F770,2)=0,"Paid / zero balance",IF(Setup!$B$4="","Set aging date",IF(D770&gt;=Setup!$B$4,"Current",IF(DATEDIF(D770,Setup!$B$4,"D")&lt;=30,"1–30 days",IF(DATEDIF(D770,Setup!$B$4,"D")&lt;=60,"31–60 days",IF(DATEDIF(D770,Setup!$B$4,"D")&lt;=90,"61–90 days","91+ days")))))))))))))</f>
        <v/>
      </c>
      <c r="I770" s="5"/>
      <c r="J770" s="15">
        <f>IF(OR(H770="Current",H770="1–30 days",H770="31–60 days",H770="61–90 days",H770="91+ days"),F770,0)</f>
        <v>0</v>
      </c>
      <c r="K770">
        <f>IF(J770&gt;0,IF(COUNTIFS($M$5:$M770,M770,$J$5:$J770,"&gt;0")=1,1,0),0)</f>
        <v>0</v>
      </c>
      <c r="L770" t="str">
        <f>IF(A770="","","k"&amp;SUBSTITUTE(SUBSTITUTE(SUBSTITUTE(SUBSTITUTE(SUBSTITUTE(SUBSTITUTE(A770,"~","{t}"),"*","{s}"),"?","{q}"),"&lt;","{lt}"),"&gt;","{gt}"),"=","{eq}"))</f>
        <v/>
      </c>
      <c r="M770" t="str">
        <f>IF(B770="","","k"&amp;SUBSTITUTE(SUBSTITUTE(SUBSTITUTE(SUBSTITUTE(SUBSTITUTE(SUBSTITUTE(B770,"~","{t}"),"*","{s}"),"?","{q}"),"&lt;","{lt}"),"&gt;","{gt}"),"=","{eq}"))</f>
        <v/>
      </c>
    </row>
    <row r="771" spans="1:13" x14ac:dyDescent="0.25">
      <c r="A771" s="5"/>
      <c r="B771" s="5"/>
      <c r="C771" s="8"/>
      <c r="D771" s="8"/>
      <c r="E771" s="12"/>
      <c r="F771" s="12"/>
      <c r="G771" s="13" t="str">
        <f>IF(OR(H771="Current",H771="1–30 days",H771="31–60 days",H771="61–90 days",H771="91+ days"),IF(D771&gt;=Setup!$B$4,0,DATEDIF(D771,Setup!$B$4,"D")),"")</f>
        <v/>
      </c>
      <c r="H771" s="14" t="str">
        <f>IF(AND(A771="",B771="",C771="",D771="",E771="",F771=""),"",IF(OR(A771="",B771="",C771="",D771="",E771="",F771=""),"Incomplete",IF(COUNTIF($L$5:$L$1004,L771)&gt;1,"Check invoice #",IF(OR(COUNT(E771)=0,COUNT(F771)=0),"Check amounts",IF(OR(E771&lt;0,F771&lt;0,F771&gt;E771),"Check amounts",IF(OR(COUNT(C771)=0,COUNT(D771)=0),"Check dates",IF(D771&lt;C771,"Check dates",IF(ROUND(F771,2)=0,"Paid / zero balance",IF(Setup!$B$4="","Set aging date",IF(D771&gt;=Setup!$B$4,"Current",IF(DATEDIF(D771,Setup!$B$4,"D")&lt;=30,"1–30 days",IF(DATEDIF(D771,Setup!$B$4,"D")&lt;=60,"31–60 days",IF(DATEDIF(D771,Setup!$B$4,"D")&lt;=90,"61–90 days","91+ days")))))))))))))</f>
        <v/>
      </c>
      <c r="I771" s="5"/>
      <c r="J771" s="15">
        <f>IF(OR(H771="Current",H771="1–30 days",H771="31–60 days",H771="61–90 days",H771="91+ days"),F771,0)</f>
        <v>0</v>
      </c>
      <c r="K771">
        <f>IF(J771&gt;0,IF(COUNTIFS($M$5:$M771,M771,$J$5:$J771,"&gt;0")=1,1,0),0)</f>
        <v>0</v>
      </c>
      <c r="L771" t="str">
        <f>IF(A771="","","k"&amp;SUBSTITUTE(SUBSTITUTE(SUBSTITUTE(SUBSTITUTE(SUBSTITUTE(SUBSTITUTE(A771,"~","{t}"),"*","{s}"),"?","{q}"),"&lt;","{lt}"),"&gt;","{gt}"),"=","{eq}"))</f>
        <v/>
      </c>
      <c r="M771" t="str">
        <f>IF(B771="","","k"&amp;SUBSTITUTE(SUBSTITUTE(SUBSTITUTE(SUBSTITUTE(SUBSTITUTE(SUBSTITUTE(B771,"~","{t}"),"*","{s}"),"?","{q}"),"&lt;","{lt}"),"&gt;","{gt}"),"=","{eq}"))</f>
        <v/>
      </c>
    </row>
    <row r="772" spans="1:13" x14ac:dyDescent="0.25">
      <c r="A772" s="5"/>
      <c r="B772" s="5"/>
      <c r="C772" s="8"/>
      <c r="D772" s="8"/>
      <c r="E772" s="12"/>
      <c r="F772" s="12"/>
      <c r="G772" s="13" t="str">
        <f>IF(OR(H772="Current",H772="1–30 days",H772="31–60 days",H772="61–90 days",H772="91+ days"),IF(D772&gt;=Setup!$B$4,0,DATEDIF(D772,Setup!$B$4,"D")),"")</f>
        <v/>
      </c>
      <c r="H772" s="14" t="str">
        <f>IF(AND(A772="",B772="",C772="",D772="",E772="",F772=""),"",IF(OR(A772="",B772="",C772="",D772="",E772="",F772=""),"Incomplete",IF(COUNTIF($L$5:$L$1004,L772)&gt;1,"Check invoice #",IF(OR(COUNT(E772)=0,COUNT(F772)=0),"Check amounts",IF(OR(E772&lt;0,F772&lt;0,F772&gt;E772),"Check amounts",IF(OR(COUNT(C772)=0,COUNT(D772)=0),"Check dates",IF(D772&lt;C772,"Check dates",IF(ROUND(F772,2)=0,"Paid / zero balance",IF(Setup!$B$4="","Set aging date",IF(D772&gt;=Setup!$B$4,"Current",IF(DATEDIF(D772,Setup!$B$4,"D")&lt;=30,"1–30 days",IF(DATEDIF(D772,Setup!$B$4,"D")&lt;=60,"31–60 days",IF(DATEDIF(D772,Setup!$B$4,"D")&lt;=90,"61–90 days","91+ days")))))))))))))</f>
        <v/>
      </c>
      <c r="I772" s="5"/>
      <c r="J772" s="15">
        <f>IF(OR(H772="Current",H772="1–30 days",H772="31–60 days",H772="61–90 days",H772="91+ days"),F772,0)</f>
        <v>0</v>
      </c>
      <c r="K772">
        <f>IF(J772&gt;0,IF(COUNTIFS($M$5:$M772,M772,$J$5:$J772,"&gt;0")=1,1,0),0)</f>
        <v>0</v>
      </c>
      <c r="L772" t="str">
        <f>IF(A772="","","k"&amp;SUBSTITUTE(SUBSTITUTE(SUBSTITUTE(SUBSTITUTE(SUBSTITUTE(SUBSTITUTE(A772,"~","{t}"),"*","{s}"),"?","{q}"),"&lt;","{lt}"),"&gt;","{gt}"),"=","{eq}"))</f>
        <v/>
      </c>
      <c r="M772" t="str">
        <f>IF(B772="","","k"&amp;SUBSTITUTE(SUBSTITUTE(SUBSTITUTE(SUBSTITUTE(SUBSTITUTE(SUBSTITUTE(B772,"~","{t}"),"*","{s}"),"?","{q}"),"&lt;","{lt}"),"&gt;","{gt}"),"=","{eq}"))</f>
        <v/>
      </c>
    </row>
    <row r="773" spans="1:13" x14ac:dyDescent="0.25">
      <c r="A773" s="5"/>
      <c r="B773" s="5"/>
      <c r="C773" s="8"/>
      <c r="D773" s="8"/>
      <c r="E773" s="12"/>
      <c r="F773" s="12"/>
      <c r="G773" s="13" t="str">
        <f>IF(OR(H773="Current",H773="1–30 days",H773="31–60 days",H773="61–90 days",H773="91+ days"),IF(D773&gt;=Setup!$B$4,0,DATEDIF(D773,Setup!$B$4,"D")),"")</f>
        <v/>
      </c>
      <c r="H773" s="14" t="str">
        <f>IF(AND(A773="",B773="",C773="",D773="",E773="",F773=""),"",IF(OR(A773="",B773="",C773="",D773="",E773="",F773=""),"Incomplete",IF(COUNTIF($L$5:$L$1004,L773)&gt;1,"Check invoice #",IF(OR(COUNT(E773)=0,COUNT(F773)=0),"Check amounts",IF(OR(E773&lt;0,F773&lt;0,F773&gt;E773),"Check amounts",IF(OR(COUNT(C773)=0,COUNT(D773)=0),"Check dates",IF(D773&lt;C773,"Check dates",IF(ROUND(F773,2)=0,"Paid / zero balance",IF(Setup!$B$4="","Set aging date",IF(D773&gt;=Setup!$B$4,"Current",IF(DATEDIF(D773,Setup!$B$4,"D")&lt;=30,"1–30 days",IF(DATEDIF(D773,Setup!$B$4,"D")&lt;=60,"31–60 days",IF(DATEDIF(D773,Setup!$B$4,"D")&lt;=90,"61–90 days","91+ days")))))))))))))</f>
        <v/>
      </c>
      <c r="I773" s="5"/>
      <c r="J773" s="15">
        <f>IF(OR(H773="Current",H773="1–30 days",H773="31–60 days",H773="61–90 days",H773="91+ days"),F773,0)</f>
        <v>0</v>
      </c>
      <c r="K773">
        <f>IF(J773&gt;0,IF(COUNTIFS($M$5:$M773,M773,$J$5:$J773,"&gt;0")=1,1,0),0)</f>
        <v>0</v>
      </c>
      <c r="L773" t="str">
        <f>IF(A773="","","k"&amp;SUBSTITUTE(SUBSTITUTE(SUBSTITUTE(SUBSTITUTE(SUBSTITUTE(SUBSTITUTE(A773,"~","{t}"),"*","{s}"),"?","{q}"),"&lt;","{lt}"),"&gt;","{gt}"),"=","{eq}"))</f>
        <v/>
      </c>
      <c r="M773" t="str">
        <f>IF(B773="","","k"&amp;SUBSTITUTE(SUBSTITUTE(SUBSTITUTE(SUBSTITUTE(SUBSTITUTE(SUBSTITUTE(B773,"~","{t}"),"*","{s}"),"?","{q}"),"&lt;","{lt}"),"&gt;","{gt}"),"=","{eq}"))</f>
        <v/>
      </c>
    </row>
    <row r="774" spans="1:13" x14ac:dyDescent="0.25">
      <c r="A774" s="5"/>
      <c r="B774" s="5"/>
      <c r="C774" s="8"/>
      <c r="D774" s="8"/>
      <c r="E774" s="12"/>
      <c r="F774" s="12"/>
      <c r="G774" s="13" t="str">
        <f>IF(OR(H774="Current",H774="1–30 days",H774="31–60 days",H774="61–90 days",H774="91+ days"),IF(D774&gt;=Setup!$B$4,0,DATEDIF(D774,Setup!$B$4,"D")),"")</f>
        <v/>
      </c>
      <c r="H774" s="14" t="str">
        <f>IF(AND(A774="",B774="",C774="",D774="",E774="",F774=""),"",IF(OR(A774="",B774="",C774="",D774="",E774="",F774=""),"Incomplete",IF(COUNTIF($L$5:$L$1004,L774)&gt;1,"Check invoice #",IF(OR(COUNT(E774)=0,COUNT(F774)=0),"Check amounts",IF(OR(E774&lt;0,F774&lt;0,F774&gt;E774),"Check amounts",IF(OR(COUNT(C774)=0,COUNT(D774)=0),"Check dates",IF(D774&lt;C774,"Check dates",IF(ROUND(F774,2)=0,"Paid / zero balance",IF(Setup!$B$4="","Set aging date",IF(D774&gt;=Setup!$B$4,"Current",IF(DATEDIF(D774,Setup!$B$4,"D")&lt;=30,"1–30 days",IF(DATEDIF(D774,Setup!$B$4,"D")&lt;=60,"31–60 days",IF(DATEDIF(D774,Setup!$B$4,"D")&lt;=90,"61–90 days","91+ days")))))))))))))</f>
        <v/>
      </c>
      <c r="I774" s="5"/>
      <c r="J774" s="15">
        <f>IF(OR(H774="Current",H774="1–30 days",H774="31–60 days",H774="61–90 days",H774="91+ days"),F774,0)</f>
        <v>0</v>
      </c>
      <c r="K774">
        <f>IF(J774&gt;0,IF(COUNTIFS($M$5:$M774,M774,$J$5:$J774,"&gt;0")=1,1,0),0)</f>
        <v>0</v>
      </c>
      <c r="L774" t="str">
        <f>IF(A774="","","k"&amp;SUBSTITUTE(SUBSTITUTE(SUBSTITUTE(SUBSTITUTE(SUBSTITUTE(SUBSTITUTE(A774,"~","{t}"),"*","{s}"),"?","{q}"),"&lt;","{lt}"),"&gt;","{gt}"),"=","{eq}"))</f>
        <v/>
      </c>
      <c r="M774" t="str">
        <f>IF(B774="","","k"&amp;SUBSTITUTE(SUBSTITUTE(SUBSTITUTE(SUBSTITUTE(SUBSTITUTE(SUBSTITUTE(B774,"~","{t}"),"*","{s}"),"?","{q}"),"&lt;","{lt}"),"&gt;","{gt}"),"=","{eq}"))</f>
        <v/>
      </c>
    </row>
    <row r="775" spans="1:13" x14ac:dyDescent="0.25">
      <c r="A775" s="5"/>
      <c r="B775" s="5"/>
      <c r="C775" s="8"/>
      <c r="D775" s="8"/>
      <c r="E775" s="12"/>
      <c r="F775" s="12"/>
      <c r="G775" s="13" t="str">
        <f>IF(OR(H775="Current",H775="1–30 days",H775="31–60 days",H775="61–90 days",H775="91+ days"),IF(D775&gt;=Setup!$B$4,0,DATEDIF(D775,Setup!$B$4,"D")),"")</f>
        <v/>
      </c>
      <c r="H775" s="14" t="str">
        <f>IF(AND(A775="",B775="",C775="",D775="",E775="",F775=""),"",IF(OR(A775="",B775="",C775="",D775="",E775="",F775=""),"Incomplete",IF(COUNTIF($L$5:$L$1004,L775)&gt;1,"Check invoice #",IF(OR(COUNT(E775)=0,COUNT(F775)=0),"Check amounts",IF(OR(E775&lt;0,F775&lt;0,F775&gt;E775),"Check amounts",IF(OR(COUNT(C775)=0,COUNT(D775)=0),"Check dates",IF(D775&lt;C775,"Check dates",IF(ROUND(F775,2)=0,"Paid / zero balance",IF(Setup!$B$4="","Set aging date",IF(D775&gt;=Setup!$B$4,"Current",IF(DATEDIF(D775,Setup!$B$4,"D")&lt;=30,"1–30 days",IF(DATEDIF(D775,Setup!$B$4,"D")&lt;=60,"31–60 days",IF(DATEDIF(D775,Setup!$B$4,"D")&lt;=90,"61–90 days","91+ days")))))))))))))</f>
        <v/>
      </c>
      <c r="I775" s="5"/>
      <c r="J775" s="15">
        <f>IF(OR(H775="Current",H775="1–30 days",H775="31–60 days",H775="61–90 days",H775="91+ days"),F775,0)</f>
        <v>0</v>
      </c>
      <c r="K775">
        <f>IF(J775&gt;0,IF(COUNTIFS($M$5:$M775,M775,$J$5:$J775,"&gt;0")=1,1,0),0)</f>
        <v>0</v>
      </c>
      <c r="L775" t="str">
        <f>IF(A775="","","k"&amp;SUBSTITUTE(SUBSTITUTE(SUBSTITUTE(SUBSTITUTE(SUBSTITUTE(SUBSTITUTE(A775,"~","{t}"),"*","{s}"),"?","{q}"),"&lt;","{lt}"),"&gt;","{gt}"),"=","{eq}"))</f>
        <v/>
      </c>
      <c r="M775" t="str">
        <f>IF(B775="","","k"&amp;SUBSTITUTE(SUBSTITUTE(SUBSTITUTE(SUBSTITUTE(SUBSTITUTE(SUBSTITUTE(B775,"~","{t}"),"*","{s}"),"?","{q}"),"&lt;","{lt}"),"&gt;","{gt}"),"=","{eq}"))</f>
        <v/>
      </c>
    </row>
    <row r="776" spans="1:13" x14ac:dyDescent="0.25">
      <c r="A776" s="5"/>
      <c r="B776" s="5"/>
      <c r="C776" s="8"/>
      <c r="D776" s="8"/>
      <c r="E776" s="12"/>
      <c r="F776" s="12"/>
      <c r="G776" s="13" t="str">
        <f>IF(OR(H776="Current",H776="1–30 days",H776="31–60 days",H776="61–90 days",H776="91+ days"),IF(D776&gt;=Setup!$B$4,0,DATEDIF(D776,Setup!$B$4,"D")),"")</f>
        <v/>
      </c>
      <c r="H776" s="14" t="str">
        <f>IF(AND(A776="",B776="",C776="",D776="",E776="",F776=""),"",IF(OR(A776="",B776="",C776="",D776="",E776="",F776=""),"Incomplete",IF(COUNTIF($L$5:$L$1004,L776)&gt;1,"Check invoice #",IF(OR(COUNT(E776)=0,COUNT(F776)=0),"Check amounts",IF(OR(E776&lt;0,F776&lt;0,F776&gt;E776),"Check amounts",IF(OR(COUNT(C776)=0,COUNT(D776)=0),"Check dates",IF(D776&lt;C776,"Check dates",IF(ROUND(F776,2)=0,"Paid / zero balance",IF(Setup!$B$4="","Set aging date",IF(D776&gt;=Setup!$B$4,"Current",IF(DATEDIF(D776,Setup!$B$4,"D")&lt;=30,"1–30 days",IF(DATEDIF(D776,Setup!$B$4,"D")&lt;=60,"31–60 days",IF(DATEDIF(D776,Setup!$B$4,"D")&lt;=90,"61–90 days","91+ days")))))))))))))</f>
        <v/>
      </c>
      <c r="I776" s="5"/>
      <c r="J776" s="15">
        <f>IF(OR(H776="Current",H776="1–30 days",H776="31–60 days",H776="61–90 days",H776="91+ days"),F776,0)</f>
        <v>0</v>
      </c>
      <c r="K776">
        <f>IF(J776&gt;0,IF(COUNTIFS($M$5:$M776,M776,$J$5:$J776,"&gt;0")=1,1,0),0)</f>
        <v>0</v>
      </c>
      <c r="L776" t="str">
        <f>IF(A776="","","k"&amp;SUBSTITUTE(SUBSTITUTE(SUBSTITUTE(SUBSTITUTE(SUBSTITUTE(SUBSTITUTE(A776,"~","{t}"),"*","{s}"),"?","{q}"),"&lt;","{lt}"),"&gt;","{gt}"),"=","{eq}"))</f>
        <v/>
      </c>
      <c r="M776" t="str">
        <f>IF(B776="","","k"&amp;SUBSTITUTE(SUBSTITUTE(SUBSTITUTE(SUBSTITUTE(SUBSTITUTE(SUBSTITUTE(B776,"~","{t}"),"*","{s}"),"?","{q}"),"&lt;","{lt}"),"&gt;","{gt}"),"=","{eq}"))</f>
        <v/>
      </c>
    </row>
    <row r="777" spans="1:13" x14ac:dyDescent="0.25">
      <c r="A777" s="5"/>
      <c r="B777" s="5"/>
      <c r="C777" s="8"/>
      <c r="D777" s="8"/>
      <c r="E777" s="12"/>
      <c r="F777" s="12"/>
      <c r="G777" s="13" t="str">
        <f>IF(OR(H777="Current",H777="1–30 days",H777="31–60 days",H777="61–90 days",H777="91+ days"),IF(D777&gt;=Setup!$B$4,0,DATEDIF(D777,Setup!$B$4,"D")),"")</f>
        <v/>
      </c>
      <c r="H777" s="14" t="str">
        <f>IF(AND(A777="",B777="",C777="",D777="",E777="",F777=""),"",IF(OR(A777="",B777="",C777="",D777="",E777="",F777=""),"Incomplete",IF(COUNTIF($L$5:$L$1004,L777)&gt;1,"Check invoice #",IF(OR(COUNT(E777)=0,COUNT(F777)=0),"Check amounts",IF(OR(E777&lt;0,F777&lt;0,F777&gt;E777),"Check amounts",IF(OR(COUNT(C777)=0,COUNT(D777)=0),"Check dates",IF(D777&lt;C777,"Check dates",IF(ROUND(F777,2)=0,"Paid / zero balance",IF(Setup!$B$4="","Set aging date",IF(D777&gt;=Setup!$B$4,"Current",IF(DATEDIF(D777,Setup!$B$4,"D")&lt;=30,"1–30 days",IF(DATEDIF(D777,Setup!$B$4,"D")&lt;=60,"31–60 days",IF(DATEDIF(D777,Setup!$B$4,"D")&lt;=90,"61–90 days","91+ days")))))))))))))</f>
        <v/>
      </c>
      <c r="I777" s="5"/>
      <c r="J777" s="15">
        <f>IF(OR(H777="Current",H777="1–30 days",H777="31–60 days",H777="61–90 days",H777="91+ days"),F777,0)</f>
        <v>0</v>
      </c>
      <c r="K777">
        <f>IF(J777&gt;0,IF(COUNTIFS($M$5:$M777,M777,$J$5:$J777,"&gt;0")=1,1,0),0)</f>
        <v>0</v>
      </c>
      <c r="L777" t="str">
        <f>IF(A777="","","k"&amp;SUBSTITUTE(SUBSTITUTE(SUBSTITUTE(SUBSTITUTE(SUBSTITUTE(SUBSTITUTE(A777,"~","{t}"),"*","{s}"),"?","{q}"),"&lt;","{lt}"),"&gt;","{gt}"),"=","{eq}"))</f>
        <v/>
      </c>
      <c r="M777" t="str">
        <f>IF(B777="","","k"&amp;SUBSTITUTE(SUBSTITUTE(SUBSTITUTE(SUBSTITUTE(SUBSTITUTE(SUBSTITUTE(B777,"~","{t}"),"*","{s}"),"?","{q}"),"&lt;","{lt}"),"&gt;","{gt}"),"=","{eq}"))</f>
        <v/>
      </c>
    </row>
    <row r="778" spans="1:13" x14ac:dyDescent="0.25">
      <c r="A778" s="5"/>
      <c r="B778" s="5"/>
      <c r="C778" s="8"/>
      <c r="D778" s="8"/>
      <c r="E778" s="12"/>
      <c r="F778" s="12"/>
      <c r="G778" s="13" t="str">
        <f>IF(OR(H778="Current",H778="1–30 days",H778="31–60 days",H778="61–90 days",H778="91+ days"),IF(D778&gt;=Setup!$B$4,0,DATEDIF(D778,Setup!$B$4,"D")),"")</f>
        <v/>
      </c>
      <c r="H778" s="14" t="str">
        <f>IF(AND(A778="",B778="",C778="",D778="",E778="",F778=""),"",IF(OR(A778="",B778="",C778="",D778="",E778="",F778=""),"Incomplete",IF(COUNTIF($L$5:$L$1004,L778)&gt;1,"Check invoice #",IF(OR(COUNT(E778)=0,COUNT(F778)=0),"Check amounts",IF(OR(E778&lt;0,F778&lt;0,F778&gt;E778),"Check amounts",IF(OR(COUNT(C778)=0,COUNT(D778)=0),"Check dates",IF(D778&lt;C778,"Check dates",IF(ROUND(F778,2)=0,"Paid / zero balance",IF(Setup!$B$4="","Set aging date",IF(D778&gt;=Setup!$B$4,"Current",IF(DATEDIF(D778,Setup!$B$4,"D")&lt;=30,"1–30 days",IF(DATEDIF(D778,Setup!$B$4,"D")&lt;=60,"31–60 days",IF(DATEDIF(D778,Setup!$B$4,"D")&lt;=90,"61–90 days","91+ days")))))))))))))</f>
        <v/>
      </c>
      <c r="I778" s="5"/>
      <c r="J778" s="15">
        <f>IF(OR(H778="Current",H778="1–30 days",H778="31–60 days",H778="61–90 days",H778="91+ days"),F778,0)</f>
        <v>0</v>
      </c>
      <c r="K778">
        <f>IF(J778&gt;0,IF(COUNTIFS($M$5:$M778,M778,$J$5:$J778,"&gt;0")=1,1,0),0)</f>
        <v>0</v>
      </c>
      <c r="L778" t="str">
        <f>IF(A778="","","k"&amp;SUBSTITUTE(SUBSTITUTE(SUBSTITUTE(SUBSTITUTE(SUBSTITUTE(SUBSTITUTE(A778,"~","{t}"),"*","{s}"),"?","{q}"),"&lt;","{lt}"),"&gt;","{gt}"),"=","{eq}"))</f>
        <v/>
      </c>
      <c r="M778" t="str">
        <f>IF(B778="","","k"&amp;SUBSTITUTE(SUBSTITUTE(SUBSTITUTE(SUBSTITUTE(SUBSTITUTE(SUBSTITUTE(B778,"~","{t}"),"*","{s}"),"?","{q}"),"&lt;","{lt}"),"&gt;","{gt}"),"=","{eq}"))</f>
        <v/>
      </c>
    </row>
    <row r="779" spans="1:13" x14ac:dyDescent="0.25">
      <c r="A779" s="5"/>
      <c r="B779" s="5"/>
      <c r="C779" s="8"/>
      <c r="D779" s="8"/>
      <c r="E779" s="12"/>
      <c r="F779" s="12"/>
      <c r="G779" s="13" t="str">
        <f>IF(OR(H779="Current",H779="1–30 days",H779="31–60 days",H779="61–90 days",H779="91+ days"),IF(D779&gt;=Setup!$B$4,0,DATEDIF(D779,Setup!$B$4,"D")),"")</f>
        <v/>
      </c>
      <c r="H779" s="14" t="str">
        <f>IF(AND(A779="",B779="",C779="",D779="",E779="",F779=""),"",IF(OR(A779="",B779="",C779="",D779="",E779="",F779=""),"Incomplete",IF(COUNTIF($L$5:$L$1004,L779)&gt;1,"Check invoice #",IF(OR(COUNT(E779)=0,COUNT(F779)=0),"Check amounts",IF(OR(E779&lt;0,F779&lt;0,F779&gt;E779),"Check amounts",IF(OR(COUNT(C779)=0,COUNT(D779)=0),"Check dates",IF(D779&lt;C779,"Check dates",IF(ROUND(F779,2)=0,"Paid / zero balance",IF(Setup!$B$4="","Set aging date",IF(D779&gt;=Setup!$B$4,"Current",IF(DATEDIF(D779,Setup!$B$4,"D")&lt;=30,"1–30 days",IF(DATEDIF(D779,Setup!$B$4,"D")&lt;=60,"31–60 days",IF(DATEDIF(D779,Setup!$B$4,"D")&lt;=90,"61–90 days","91+ days")))))))))))))</f>
        <v/>
      </c>
      <c r="I779" s="5"/>
      <c r="J779" s="15">
        <f>IF(OR(H779="Current",H779="1–30 days",H779="31–60 days",H779="61–90 days",H779="91+ days"),F779,0)</f>
        <v>0</v>
      </c>
      <c r="K779">
        <f>IF(J779&gt;0,IF(COUNTIFS($M$5:$M779,M779,$J$5:$J779,"&gt;0")=1,1,0),0)</f>
        <v>0</v>
      </c>
      <c r="L779" t="str">
        <f>IF(A779="","","k"&amp;SUBSTITUTE(SUBSTITUTE(SUBSTITUTE(SUBSTITUTE(SUBSTITUTE(SUBSTITUTE(A779,"~","{t}"),"*","{s}"),"?","{q}"),"&lt;","{lt}"),"&gt;","{gt}"),"=","{eq}"))</f>
        <v/>
      </c>
      <c r="M779" t="str">
        <f>IF(B779="","","k"&amp;SUBSTITUTE(SUBSTITUTE(SUBSTITUTE(SUBSTITUTE(SUBSTITUTE(SUBSTITUTE(B779,"~","{t}"),"*","{s}"),"?","{q}"),"&lt;","{lt}"),"&gt;","{gt}"),"=","{eq}"))</f>
        <v/>
      </c>
    </row>
    <row r="780" spans="1:13" x14ac:dyDescent="0.25">
      <c r="A780" s="5"/>
      <c r="B780" s="5"/>
      <c r="C780" s="8"/>
      <c r="D780" s="8"/>
      <c r="E780" s="12"/>
      <c r="F780" s="12"/>
      <c r="G780" s="13" t="str">
        <f>IF(OR(H780="Current",H780="1–30 days",H780="31–60 days",H780="61–90 days",H780="91+ days"),IF(D780&gt;=Setup!$B$4,0,DATEDIF(D780,Setup!$B$4,"D")),"")</f>
        <v/>
      </c>
      <c r="H780" s="14" t="str">
        <f>IF(AND(A780="",B780="",C780="",D780="",E780="",F780=""),"",IF(OR(A780="",B780="",C780="",D780="",E780="",F780=""),"Incomplete",IF(COUNTIF($L$5:$L$1004,L780)&gt;1,"Check invoice #",IF(OR(COUNT(E780)=0,COUNT(F780)=0),"Check amounts",IF(OR(E780&lt;0,F780&lt;0,F780&gt;E780),"Check amounts",IF(OR(COUNT(C780)=0,COUNT(D780)=0),"Check dates",IF(D780&lt;C780,"Check dates",IF(ROUND(F780,2)=0,"Paid / zero balance",IF(Setup!$B$4="","Set aging date",IF(D780&gt;=Setup!$B$4,"Current",IF(DATEDIF(D780,Setup!$B$4,"D")&lt;=30,"1–30 days",IF(DATEDIF(D780,Setup!$B$4,"D")&lt;=60,"31–60 days",IF(DATEDIF(D780,Setup!$B$4,"D")&lt;=90,"61–90 days","91+ days")))))))))))))</f>
        <v/>
      </c>
      <c r="I780" s="5"/>
      <c r="J780" s="15">
        <f>IF(OR(H780="Current",H780="1–30 days",H780="31–60 days",H780="61–90 days",H780="91+ days"),F780,0)</f>
        <v>0</v>
      </c>
      <c r="K780">
        <f>IF(J780&gt;0,IF(COUNTIFS($M$5:$M780,M780,$J$5:$J780,"&gt;0")=1,1,0),0)</f>
        <v>0</v>
      </c>
      <c r="L780" t="str">
        <f>IF(A780="","","k"&amp;SUBSTITUTE(SUBSTITUTE(SUBSTITUTE(SUBSTITUTE(SUBSTITUTE(SUBSTITUTE(A780,"~","{t}"),"*","{s}"),"?","{q}"),"&lt;","{lt}"),"&gt;","{gt}"),"=","{eq}"))</f>
        <v/>
      </c>
      <c r="M780" t="str">
        <f>IF(B780="","","k"&amp;SUBSTITUTE(SUBSTITUTE(SUBSTITUTE(SUBSTITUTE(SUBSTITUTE(SUBSTITUTE(B780,"~","{t}"),"*","{s}"),"?","{q}"),"&lt;","{lt}"),"&gt;","{gt}"),"=","{eq}"))</f>
        <v/>
      </c>
    </row>
    <row r="781" spans="1:13" x14ac:dyDescent="0.25">
      <c r="A781" s="5"/>
      <c r="B781" s="5"/>
      <c r="C781" s="8"/>
      <c r="D781" s="8"/>
      <c r="E781" s="12"/>
      <c r="F781" s="12"/>
      <c r="G781" s="13" t="str">
        <f>IF(OR(H781="Current",H781="1–30 days",H781="31–60 days",H781="61–90 days",H781="91+ days"),IF(D781&gt;=Setup!$B$4,0,DATEDIF(D781,Setup!$B$4,"D")),"")</f>
        <v/>
      </c>
      <c r="H781" s="14" t="str">
        <f>IF(AND(A781="",B781="",C781="",D781="",E781="",F781=""),"",IF(OR(A781="",B781="",C781="",D781="",E781="",F781=""),"Incomplete",IF(COUNTIF($L$5:$L$1004,L781)&gt;1,"Check invoice #",IF(OR(COUNT(E781)=0,COUNT(F781)=0),"Check amounts",IF(OR(E781&lt;0,F781&lt;0,F781&gt;E781),"Check amounts",IF(OR(COUNT(C781)=0,COUNT(D781)=0),"Check dates",IF(D781&lt;C781,"Check dates",IF(ROUND(F781,2)=0,"Paid / zero balance",IF(Setup!$B$4="","Set aging date",IF(D781&gt;=Setup!$B$4,"Current",IF(DATEDIF(D781,Setup!$B$4,"D")&lt;=30,"1–30 days",IF(DATEDIF(D781,Setup!$B$4,"D")&lt;=60,"31–60 days",IF(DATEDIF(D781,Setup!$B$4,"D")&lt;=90,"61–90 days","91+ days")))))))))))))</f>
        <v/>
      </c>
      <c r="I781" s="5"/>
      <c r="J781" s="15">
        <f>IF(OR(H781="Current",H781="1–30 days",H781="31–60 days",H781="61–90 days",H781="91+ days"),F781,0)</f>
        <v>0</v>
      </c>
      <c r="K781">
        <f>IF(J781&gt;0,IF(COUNTIFS($M$5:$M781,M781,$J$5:$J781,"&gt;0")=1,1,0),0)</f>
        <v>0</v>
      </c>
      <c r="L781" t="str">
        <f>IF(A781="","","k"&amp;SUBSTITUTE(SUBSTITUTE(SUBSTITUTE(SUBSTITUTE(SUBSTITUTE(SUBSTITUTE(A781,"~","{t}"),"*","{s}"),"?","{q}"),"&lt;","{lt}"),"&gt;","{gt}"),"=","{eq}"))</f>
        <v/>
      </c>
      <c r="M781" t="str">
        <f>IF(B781="","","k"&amp;SUBSTITUTE(SUBSTITUTE(SUBSTITUTE(SUBSTITUTE(SUBSTITUTE(SUBSTITUTE(B781,"~","{t}"),"*","{s}"),"?","{q}"),"&lt;","{lt}"),"&gt;","{gt}"),"=","{eq}"))</f>
        <v/>
      </c>
    </row>
    <row r="782" spans="1:13" x14ac:dyDescent="0.25">
      <c r="A782" s="5"/>
      <c r="B782" s="5"/>
      <c r="C782" s="8"/>
      <c r="D782" s="8"/>
      <c r="E782" s="12"/>
      <c r="F782" s="12"/>
      <c r="G782" s="13" t="str">
        <f>IF(OR(H782="Current",H782="1–30 days",H782="31–60 days",H782="61–90 days",H782="91+ days"),IF(D782&gt;=Setup!$B$4,0,DATEDIF(D782,Setup!$B$4,"D")),"")</f>
        <v/>
      </c>
      <c r="H782" s="14" t="str">
        <f>IF(AND(A782="",B782="",C782="",D782="",E782="",F782=""),"",IF(OR(A782="",B782="",C782="",D782="",E782="",F782=""),"Incomplete",IF(COUNTIF($L$5:$L$1004,L782)&gt;1,"Check invoice #",IF(OR(COUNT(E782)=0,COUNT(F782)=0),"Check amounts",IF(OR(E782&lt;0,F782&lt;0,F782&gt;E782),"Check amounts",IF(OR(COUNT(C782)=0,COUNT(D782)=0),"Check dates",IF(D782&lt;C782,"Check dates",IF(ROUND(F782,2)=0,"Paid / zero balance",IF(Setup!$B$4="","Set aging date",IF(D782&gt;=Setup!$B$4,"Current",IF(DATEDIF(D782,Setup!$B$4,"D")&lt;=30,"1–30 days",IF(DATEDIF(D782,Setup!$B$4,"D")&lt;=60,"31–60 days",IF(DATEDIF(D782,Setup!$B$4,"D")&lt;=90,"61–90 days","91+ days")))))))))))))</f>
        <v/>
      </c>
      <c r="I782" s="5"/>
      <c r="J782" s="15">
        <f>IF(OR(H782="Current",H782="1–30 days",H782="31–60 days",H782="61–90 days",H782="91+ days"),F782,0)</f>
        <v>0</v>
      </c>
      <c r="K782">
        <f>IF(J782&gt;0,IF(COUNTIFS($M$5:$M782,M782,$J$5:$J782,"&gt;0")=1,1,0),0)</f>
        <v>0</v>
      </c>
      <c r="L782" t="str">
        <f>IF(A782="","","k"&amp;SUBSTITUTE(SUBSTITUTE(SUBSTITUTE(SUBSTITUTE(SUBSTITUTE(SUBSTITUTE(A782,"~","{t}"),"*","{s}"),"?","{q}"),"&lt;","{lt}"),"&gt;","{gt}"),"=","{eq}"))</f>
        <v/>
      </c>
      <c r="M782" t="str">
        <f>IF(B782="","","k"&amp;SUBSTITUTE(SUBSTITUTE(SUBSTITUTE(SUBSTITUTE(SUBSTITUTE(SUBSTITUTE(B782,"~","{t}"),"*","{s}"),"?","{q}"),"&lt;","{lt}"),"&gt;","{gt}"),"=","{eq}"))</f>
        <v/>
      </c>
    </row>
    <row r="783" spans="1:13" x14ac:dyDescent="0.25">
      <c r="A783" s="5"/>
      <c r="B783" s="5"/>
      <c r="C783" s="8"/>
      <c r="D783" s="8"/>
      <c r="E783" s="12"/>
      <c r="F783" s="12"/>
      <c r="G783" s="13" t="str">
        <f>IF(OR(H783="Current",H783="1–30 days",H783="31–60 days",H783="61–90 days",H783="91+ days"),IF(D783&gt;=Setup!$B$4,0,DATEDIF(D783,Setup!$B$4,"D")),"")</f>
        <v/>
      </c>
      <c r="H783" s="14" t="str">
        <f>IF(AND(A783="",B783="",C783="",D783="",E783="",F783=""),"",IF(OR(A783="",B783="",C783="",D783="",E783="",F783=""),"Incomplete",IF(COUNTIF($L$5:$L$1004,L783)&gt;1,"Check invoice #",IF(OR(COUNT(E783)=0,COUNT(F783)=0),"Check amounts",IF(OR(E783&lt;0,F783&lt;0,F783&gt;E783),"Check amounts",IF(OR(COUNT(C783)=0,COUNT(D783)=0),"Check dates",IF(D783&lt;C783,"Check dates",IF(ROUND(F783,2)=0,"Paid / zero balance",IF(Setup!$B$4="","Set aging date",IF(D783&gt;=Setup!$B$4,"Current",IF(DATEDIF(D783,Setup!$B$4,"D")&lt;=30,"1–30 days",IF(DATEDIF(D783,Setup!$B$4,"D")&lt;=60,"31–60 days",IF(DATEDIF(D783,Setup!$B$4,"D")&lt;=90,"61–90 days","91+ days")))))))))))))</f>
        <v/>
      </c>
      <c r="I783" s="5"/>
      <c r="J783" s="15">
        <f>IF(OR(H783="Current",H783="1–30 days",H783="31–60 days",H783="61–90 days",H783="91+ days"),F783,0)</f>
        <v>0</v>
      </c>
      <c r="K783">
        <f>IF(J783&gt;0,IF(COUNTIFS($M$5:$M783,M783,$J$5:$J783,"&gt;0")=1,1,0),0)</f>
        <v>0</v>
      </c>
      <c r="L783" t="str">
        <f>IF(A783="","","k"&amp;SUBSTITUTE(SUBSTITUTE(SUBSTITUTE(SUBSTITUTE(SUBSTITUTE(SUBSTITUTE(A783,"~","{t}"),"*","{s}"),"?","{q}"),"&lt;","{lt}"),"&gt;","{gt}"),"=","{eq}"))</f>
        <v/>
      </c>
      <c r="M783" t="str">
        <f>IF(B783="","","k"&amp;SUBSTITUTE(SUBSTITUTE(SUBSTITUTE(SUBSTITUTE(SUBSTITUTE(SUBSTITUTE(B783,"~","{t}"),"*","{s}"),"?","{q}"),"&lt;","{lt}"),"&gt;","{gt}"),"=","{eq}"))</f>
        <v/>
      </c>
    </row>
    <row r="784" spans="1:13" x14ac:dyDescent="0.25">
      <c r="A784" s="5"/>
      <c r="B784" s="5"/>
      <c r="C784" s="8"/>
      <c r="D784" s="8"/>
      <c r="E784" s="12"/>
      <c r="F784" s="12"/>
      <c r="G784" s="13" t="str">
        <f>IF(OR(H784="Current",H784="1–30 days",H784="31–60 days",H784="61–90 days",H784="91+ days"),IF(D784&gt;=Setup!$B$4,0,DATEDIF(D784,Setup!$B$4,"D")),"")</f>
        <v/>
      </c>
      <c r="H784" s="14" t="str">
        <f>IF(AND(A784="",B784="",C784="",D784="",E784="",F784=""),"",IF(OR(A784="",B784="",C784="",D784="",E784="",F784=""),"Incomplete",IF(COUNTIF($L$5:$L$1004,L784)&gt;1,"Check invoice #",IF(OR(COUNT(E784)=0,COUNT(F784)=0),"Check amounts",IF(OR(E784&lt;0,F784&lt;0,F784&gt;E784),"Check amounts",IF(OR(COUNT(C784)=0,COUNT(D784)=0),"Check dates",IF(D784&lt;C784,"Check dates",IF(ROUND(F784,2)=0,"Paid / zero balance",IF(Setup!$B$4="","Set aging date",IF(D784&gt;=Setup!$B$4,"Current",IF(DATEDIF(D784,Setup!$B$4,"D")&lt;=30,"1–30 days",IF(DATEDIF(D784,Setup!$B$4,"D")&lt;=60,"31–60 days",IF(DATEDIF(D784,Setup!$B$4,"D")&lt;=90,"61–90 days","91+ days")))))))))))))</f>
        <v/>
      </c>
      <c r="I784" s="5"/>
      <c r="J784" s="15">
        <f>IF(OR(H784="Current",H784="1–30 days",H784="31–60 days",H784="61–90 days",H784="91+ days"),F784,0)</f>
        <v>0</v>
      </c>
      <c r="K784">
        <f>IF(J784&gt;0,IF(COUNTIFS($M$5:$M784,M784,$J$5:$J784,"&gt;0")=1,1,0),0)</f>
        <v>0</v>
      </c>
      <c r="L784" t="str">
        <f>IF(A784="","","k"&amp;SUBSTITUTE(SUBSTITUTE(SUBSTITUTE(SUBSTITUTE(SUBSTITUTE(SUBSTITUTE(A784,"~","{t}"),"*","{s}"),"?","{q}"),"&lt;","{lt}"),"&gt;","{gt}"),"=","{eq}"))</f>
        <v/>
      </c>
      <c r="M784" t="str">
        <f>IF(B784="","","k"&amp;SUBSTITUTE(SUBSTITUTE(SUBSTITUTE(SUBSTITUTE(SUBSTITUTE(SUBSTITUTE(B784,"~","{t}"),"*","{s}"),"?","{q}"),"&lt;","{lt}"),"&gt;","{gt}"),"=","{eq}"))</f>
        <v/>
      </c>
    </row>
    <row r="785" spans="1:13" x14ac:dyDescent="0.25">
      <c r="A785" s="5"/>
      <c r="B785" s="5"/>
      <c r="C785" s="8"/>
      <c r="D785" s="8"/>
      <c r="E785" s="12"/>
      <c r="F785" s="12"/>
      <c r="G785" s="13" t="str">
        <f>IF(OR(H785="Current",H785="1–30 days",H785="31–60 days",H785="61–90 days",H785="91+ days"),IF(D785&gt;=Setup!$B$4,0,DATEDIF(D785,Setup!$B$4,"D")),"")</f>
        <v/>
      </c>
      <c r="H785" s="14" t="str">
        <f>IF(AND(A785="",B785="",C785="",D785="",E785="",F785=""),"",IF(OR(A785="",B785="",C785="",D785="",E785="",F785=""),"Incomplete",IF(COUNTIF($L$5:$L$1004,L785)&gt;1,"Check invoice #",IF(OR(COUNT(E785)=0,COUNT(F785)=0),"Check amounts",IF(OR(E785&lt;0,F785&lt;0,F785&gt;E785),"Check amounts",IF(OR(COUNT(C785)=0,COUNT(D785)=0),"Check dates",IF(D785&lt;C785,"Check dates",IF(ROUND(F785,2)=0,"Paid / zero balance",IF(Setup!$B$4="","Set aging date",IF(D785&gt;=Setup!$B$4,"Current",IF(DATEDIF(D785,Setup!$B$4,"D")&lt;=30,"1–30 days",IF(DATEDIF(D785,Setup!$B$4,"D")&lt;=60,"31–60 days",IF(DATEDIF(D785,Setup!$B$4,"D")&lt;=90,"61–90 days","91+ days")))))))))))))</f>
        <v/>
      </c>
      <c r="I785" s="5"/>
      <c r="J785" s="15">
        <f>IF(OR(H785="Current",H785="1–30 days",H785="31–60 days",H785="61–90 days",H785="91+ days"),F785,0)</f>
        <v>0</v>
      </c>
      <c r="K785">
        <f>IF(J785&gt;0,IF(COUNTIFS($M$5:$M785,M785,$J$5:$J785,"&gt;0")=1,1,0),0)</f>
        <v>0</v>
      </c>
      <c r="L785" t="str">
        <f>IF(A785="","","k"&amp;SUBSTITUTE(SUBSTITUTE(SUBSTITUTE(SUBSTITUTE(SUBSTITUTE(SUBSTITUTE(A785,"~","{t}"),"*","{s}"),"?","{q}"),"&lt;","{lt}"),"&gt;","{gt}"),"=","{eq}"))</f>
        <v/>
      </c>
      <c r="M785" t="str">
        <f>IF(B785="","","k"&amp;SUBSTITUTE(SUBSTITUTE(SUBSTITUTE(SUBSTITUTE(SUBSTITUTE(SUBSTITUTE(B785,"~","{t}"),"*","{s}"),"?","{q}"),"&lt;","{lt}"),"&gt;","{gt}"),"=","{eq}"))</f>
        <v/>
      </c>
    </row>
    <row r="786" spans="1:13" x14ac:dyDescent="0.25">
      <c r="A786" s="5"/>
      <c r="B786" s="5"/>
      <c r="C786" s="8"/>
      <c r="D786" s="8"/>
      <c r="E786" s="12"/>
      <c r="F786" s="12"/>
      <c r="G786" s="13" t="str">
        <f>IF(OR(H786="Current",H786="1–30 days",H786="31–60 days",H786="61–90 days",H786="91+ days"),IF(D786&gt;=Setup!$B$4,0,DATEDIF(D786,Setup!$B$4,"D")),"")</f>
        <v/>
      </c>
      <c r="H786" s="14" t="str">
        <f>IF(AND(A786="",B786="",C786="",D786="",E786="",F786=""),"",IF(OR(A786="",B786="",C786="",D786="",E786="",F786=""),"Incomplete",IF(COUNTIF($L$5:$L$1004,L786)&gt;1,"Check invoice #",IF(OR(COUNT(E786)=0,COUNT(F786)=0),"Check amounts",IF(OR(E786&lt;0,F786&lt;0,F786&gt;E786),"Check amounts",IF(OR(COUNT(C786)=0,COUNT(D786)=0),"Check dates",IF(D786&lt;C786,"Check dates",IF(ROUND(F786,2)=0,"Paid / zero balance",IF(Setup!$B$4="","Set aging date",IF(D786&gt;=Setup!$B$4,"Current",IF(DATEDIF(D786,Setup!$B$4,"D")&lt;=30,"1–30 days",IF(DATEDIF(D786,Setup!$B$4,"D")&lt;=60,"31–60 days",IF(DATEDIF(D786,Setup!$B$4,"D")&lt;=90,"61–90 days","91+ days")))))))))))))</f>
        <v/>
      </c>
      <c r="I786" s="5"/>
      <c r="J786" s="15">
        <f>IF(OR(H786="Current",H786="1–30 days",H786="31–60 days",H786="61–90 days",H786="91+ days"),F786,0)</f>
        <v>0</v>
      </c>
      <c r="K786">
        <f>IF(J786&gt;0,IF(COUNTIFS($M$5:$M786,M786,$J$5:$J786,"&gt;0")=1,1,0),0)</f>
        <v>0</v>
      </c>
      <c r="L786" t="str">
        <f>IF(A786="","","k"&amp;SUBSTITUTE(SUBSTITUTE(SUBSTITUTE(SUBSTITUTE(SUBSTITUTE(SUBSTITUTE(A786,"~","{t}"),"*","{s}"),"?","{q}"),"&lt;","{lt}"),"&gt;","{gt}"),"=","{eq}"))</f>
        <v/>
      </c>
      <c r="M786" t="str">
        <f>IF(B786="","","k"&amp;SUBSTITUTE(SUBSTITUTE(SUBSTITUTE(SUBSTITUTE(SUBSTITUTE(SUBSTITUTE(B786,"~","{t}"),"*","{s}"),"?","{q}"),"&lt;","{lt}"),"&gt;","{gt}"),"=","{eq}"))</f>
        <v/>
      </c>
    </row>
    <row r="787" spans="1:13" x14ac:dyDescent="0.25">
      <c r="A787" s="5"/>
      <c r="B787" s="5"/>
      <c r="C787" s="8"/>
      <c r="D787" s="8"/>
      <c r="E787" s="12"/>
      <c r="F787" s="12"/>
      <c r="G787" s="13" t="str">
        <f>IF(OR(H787="Current",H787="1–30 days",H787="31–60 days",H787="61–90 days",H787="91+ days"),IF(D787&gt;=Setup!$B$4,0,DATEDIF(D787,Setup!$B$4,"D")),"")</f>
        <v/>
      </c>
      <c r="H787" s="14" t="str">
        <f>IF(AND(A787="",B787="",C787="",D787="",E787="",F787=""),"",IF(OR(A787="",B787="",C787="",D787="",E787="",F787=""),"Incomplete",IF(COUNTIF($L$5:$L$1004,L787)&gt;1,"Check invoice #",IF(OR(COUNT(E787)=0,COUNT(F787)=0),"Check amounts",IF(OR(E787&lt;0,F787&lt;0,F787&gt;E787),"Check amounts",IF(OR(COUNT(C787)=0,COUNT(D787)=0),"Check dates",IF(D787&lt;C787,"Check dates",IF(ROUND(F787,2)=0,"Paid / zero balance",IF(Setup!$B$4="","Set aging date",IF(D787&gt;=Setup!$B$4,"Current",IF(DATEDIF(D787,Setup!$B$4,"D")&lt;=30,"1–30 days",IF(DATEDIF(D787,Setup!$B$4,"D")&lt;=60,"31–60 days",IF(DATEDIF(D787,Setup!$B$4,"D")&lt;=90,"61–90 days","91+ days")))))))))))))</f>
        <v/>
      </c>
      <c r="I787" s="5"/>
      <c r="J787" s="15">
        <f>IF(OR(H787="Current",H787="1–30 days",H787="31–60 days",H787="61–90 days",H787="91+ days"),F787,0)</f>
        <v>0</v>
      </c>
      <c r="K787">
        <f>IF(J787&gt;0,IF(COUNTIFS($M$5:$M787,M787,$J$5:$J787,"&gt;0")=1,1,0),0)</f>
        <v>0</v>
      </c>
      <c r="L787" t="str">
        <f>IF(A787="","","k"&amp;SUBSTITUTE(SUBSTITUTE(SUBSTITUTE(SUBSTITUTE(SUBSTITUTE(SUBSTITUTE(A787,"~","{t}"),"*","{s}"),"?","{q}"),"&lt;","{lt}"),"&gt;","{gt}"),"=","{eq}"))</f>
        <v/>
      </c>
      <c r="M787" t="str">
        <f>IF(B787="","","k"&amp;SUBSTITUTE(SUBSTITUTE(SUBSTITUTE(SUBSTITUTE(SUBSTITUTE(SUBSTITUTE(B787,"~","{t}"),"*","{s}"),"?","{q}"),"&lt;","{lt}"),"&gt;","{gt}"),"=","{eq}"))</f>
        <v/>
      </c>
    </row>
    <row r="788" spans="1:13" x14ac:dyDescent="0.25">
      <c r="A788" s="5"/>
      <c r="B788" s="5"/>
      <c r="C788" s="8"/>
      <c r="D788" s="8"/>
      <c r="E788" s="12"/>
      <c r="F788" s="12"/>
      <c r="G788" s="13" t="str">
        <f>IF(OR(H788="Current",H788="1–30 days",H788="31–60 days",H788="61–90 days",H788="91+ days"),IF(D788&gt;=Setup!$B$4,0,DATEDIF(D788,Setup!$B$4,"D")),"")</f>
        <v/>
      </c>
      <c r="H788" s="14" t="str">
        <f>IF(AND(A788="",B788="",C788="",D788="",E788="",F788=""),"",IF(OR(A788="",B788="",C788="",D788="",E788="",F788=""),"Incomplete",IF(COUNTIF($L$5:$L$1004,L788)&gt;1,"Check invoice #",IF(OR(COUNT(E788)=0,COUNT(F788)=0),"Check amounts",IF(OR(E788&lt;0,F788&lt;0,F788&gt;E788),"Check amounts",IF(OR(COUNT(C788)=0,COUNT(D788)=0),"Check dates",IF(D788&lt;C788,"Check dates",IF(ROUND(F788,2)=0,"Paid / zero balance",IF(Setup!$B$4="","Set aging date",IF(D788&gt;=Setup!$B$4,"Current",IF(DATEDIF(D788,Setup!$B$4,"D")&lt;=30,"1–30 days",IF(DATEDIF(D788,Setup!$B$4,"D")&lt;=60,"31–60 days",IF(DATEDIF(D788,Setup!$B$4,"D")&lt;=90,"61–90 days","91+ days")))))))))))))</f>
        <v/>
      </c>
      <c r="I788" s="5"/>
      <c r="J788" s="15">
        <f>IF(OR(H788="Current",H788="1–30 days",H788="31–60 days",H788="61–90 days",H788="91+ days"),F788,0)</f>
        <v>0</v>
      </c>
      <c r="K788">
        <f>IF(J788&gt;0,IF(COUNTIFS($M$5:$M788,M788,$J$5:$J788,"&gt;0")=1,1,0),0)</f>
        <v>0</v>
      </c>
      <c r="L788" t="str">
        <f>IF(A788="","","k"&amp;SUBSTITUTE(SUBSTITUTE(SUBSTITUTE(SUBSTITUTE(SUBSTITUTE(SUBSTITUTE(A788,"~","{t}"),"*","{s}"),"?","{q}"),"&lt;","{lt}"),"&gt;","{gt}"),"=","{eq}"))</f>
        <v/>
      </c>
      <c r="M788" t="str">
        <f>IF(B788="","","k"&amp;SUBSTITUTE(SUBSTITUTE(SUBSTITUTE(SUBSTITUTE(SUBSTITUTE(SUBSTITUTE(B788,"~","{t}"),"*","{s}"),"?","{q}"),"&lt;","{lt}"),"&gt;","{gt}"),"=","{eq}"))</f>
        <v/>
      </c>
    </row>
    <row r="789" spans="1:13" x14ac:dyDescent="0.25">
      <c r="A789" s="5"/>
      <c r="B789" s="5"/>
      <c r="C789" s="8"/>
      <c r="D789" s="8"/>
      <c r="E789" s="12"/>
      <c r="F789" s="12"/>
      <c r="G789" s="13" t="str">
        <f>IF(OR(H789="Current",H789="1–30 days",H789="31–60 days",H789="61–90 days",H789="91+ days"),IF(D789&gt;=Setup!$B$4,0,DATEDIF(D789,Setup!$B$4,"D")),"")</f>
        <v/>
      </c>
      <c r="H789" s="14" t="str">
        <f>IF(AND(A789="",B789="",C789="",D789="",E789="",F789=""),"",IF(OR(A789="",B789="",C789="",D789="",E789="",F789=""),"Incomplete",IF(COUNTIF($L$5:$L$1004,L789)&gt;1,"Check invoice #",IF(OR(COUNT(E789)=0,COUNT(F789)=0),"Check amounts",IF(OR(E789&lt;0,F789&lt;0,F789&gt;E789),"Check amounts",IF(OR(COUNT(C789)=0,COUNT(D789)=0),"Check dates",IF(D789&lt;C789,"Check dates",IF(ROUND(F789,2)=0,"Paid / zero balance",IF(Setup!$B$4="","Set aging date",IF(D789&gt;=Setup!$B$4,"Current",IF(DATEDIF(D789,Setup!$B$4,"D")&lt;=30,"1–30 days",IF(DATEDIF(D789,Setup!$B$4,"D")&lt;=60,"31–60 days",IF(DATEDIF(D789,Setup!$B$4,"D")&lt;=90,"61–90 days","91+ days")))))))))))))</f>
        <v/>
      </c>
      <c r="I789" s="5"/>
      <c r="J789" s="15">
        <f>IF(OR(H789="Current",H789="1–30 days",H789="31–60 days",H789="61–90 days",H789="91+ days"),F789,0)</f>
        <v>0</v>
      </c>
      <c r="K789">
        <f>IF(J789&gt;0,IF(COUNTIFS($M$5:$M789,M789,$J$5:$J789,"&gt;0")=1,1,0),0)</f>
        <v>0</v>
      </c>
      <c r="L789" t="str">
        <f>IF(A789="","","k"&amp;SUBSTITUTE(SUBSTITUTE(SUBSTITUTE(SUBSTITUTE(SUBSTITUTE(SUBSTITUTE(A789,"~","{t}"),"*","{s}"),"?","{q}"),"&lt;","{lt}"),"&gt;","{gt}"),"=","{eq}"))</f>
        <v/>
      </c>
      <c r="M789" t="str">
        <f>IF(B789="","","k"&amp;SUBSTITUTE(SUBSTITUTE(SUBSTITUTE(SUBSTITUTE(SUBSTITUTE(SUBSTITUTE(B789,"~","{t}"),"*","{s}"),"?","{q}"),"&lt;","{lt}"),"&gt;","{gt}"),"=","{eq}"))</f>
        <v/>
      </c>
    </row>
    <row r="790" spans="1:13" x14ac:dyDescent="0.25">
      <c r="A790" s="5"/>
      <c r="B790" s="5"/>
      <c r="C790" s="8"/>
      <c r="D790" s="8"/>
      <c r="E790" s="12"/>
      <c r="F790" s="12"/>
      <c r="G790" s="13" t="str">
        <f>IF(OR(H790="Current",H790="1–30 days",H790="31–60 days",H790="61–90 days",H790="91+ days"),IF(D790&gt;=Setup!$B$4,0,DATEDIF(D790,Setup!$B$4,"D")),"")</f>
        <v/>
      </c>
      <c r="H790" s="14" t="str">
        <f>IF(AND(A790="",B790="",C790="",D790="",E790="",F790=""),"",IF(OR(A790="",B790="",C790="",D790="",E790="",F790=""),"Incomplete",IF(COUNTIF($L$5:$L$1004,L790)&gt;1,"Check invoice #",IF(OR(COUNT(E790)=0,COUNT(F790)=0),"Check amounts",IF(OR(E790&lt;0,F790&lt;0,F790&gt;E790),"Check amounts",IF(OR(COUNT(C790)=0,COUNT(D790)=0),"Check dates",IF(D790&lt;C790,"Check dates",IF(ROUND(F790,2)=0,"Paid / zero balance",IF(Setup!$B$4="","Set aging date",IF(D790&gt;=Setup!$B$4,"Current",IF(DATEDIF(D790,Setup!$B$4,"D")&lt;=30,"1–30 days",IF(DATEDIF(D790,Setup!$B$4,"D")&lt;=60,"31–60 days",IF(DATEDIF(D790,Setup!$B$4,"D")&lt;=90,"61–90 days","91+ days")))))))))))))</f>
        <v/>
      </c>
      <c r="I790" s="5"/>
      <c r="J790" s="15">
        <f>IF(OR(H790="Current",H790="1–30 days",H790="31–60 days",H790="61–90 days",H790="91+ days"),F790,0)</f>
        <v>0</v>
      </c>
      <c r="K790">
        <f>IF(J790&gt;0,IF(COUNTIFS($M$5:$M790,M790,$J$5:$J790,"&gt;0")=1,1,0),0)</f>
        <v>0</v>
      </c>
      <c r="L790" t="str">
        <f>IF(A790="","","k"&amp;SUBSTITUTE(SUBSTITUTE(SUBSTITUTE(SUBSTITUTE(SUBSTITUTE(SUBSTITUTE(A790,"~","{t}"),"*","{s}"),"?","{q}"),"&lt;","{lt}"),"&gt;","{gt}"),"=","{eq}"))</f>
        <v/>
      </c>
      <c r="M790" t="str">
        <f>IF(B790="","","k"&amp;SUBSTITUTE(SUBSTITUTE(SUBSTITUTE(SUBSTITUTE(SUBSTITUTE(SUBSTITUTE(B790,"~","{t}"),"*","{s}"),"?","{q}"),"&lt;","{lt}"),"&gt;","{gt}"),"=","{eq}"))</f>
        <v/>
      </c>
    </row>
    <row r="791" spans="1:13" x14ac:dyDescent="0.25">
      <c r="A791" s="5"/>
      <c r="B791" s="5"/>
      <c r="C791" s="8"/>
      <c r="D791" s="8"/>
      <c r="E791" s="12"/>
      <c r="F791" s="12"/>
      <c r="G791" s="13" t="str">
        <f>IF(OR(H791="Current",H791="1–30 days",H791="31–60 days",H791="61–90 days",H791="91+ days"),IF(D791&gt;=Setup!$B$4,0,DATEDIF(D791,Setup!$B$4,"D")),"")</f>
        <v/>
      </c>
      <c r="H791" s="14" t="str">
        <f>IF(AND(A791="",B791="",C791="",D791="",E791="",F791=""),"",IF(OR(A791="",B791="",C791="",D791="",E791="",F791=""),"Incomplete",IF(COUNTIF($L$5:$L$1004,L791)&gt;1,"Check invoice #",IF(OR(COUNT(E791)=0,COUNT(F791)=0),"Check amounts",IF(OR(E791&lt;0,F791&lt;0,F791&gt;E791),"Check amounts",IF(OR(COUNT(C791)=0,COUNT(D791)=0),"Check dates",IF(D791&lt;C791,"Check dates",IF(ROUND(F791,2)=0,"Paid / zero balance",IF(Setup!$B$4="","Set aging date",IF(D791&gt;=Setup!$B$4,"Current",IF(DATEDIF(D791,Setup!$B$4,"D")&lt;=30,"1–30 days",IF(DATEDIF(D791,Setup!$B$4,"D")&lt;=60,"31–60 days",IF(DATEDIF(D791,Setup!$B$4,"D")&lt;=90,"61–90 days","91+ days")))))))))))))</f>
        <v/>
      </c>
      <c r="I791" s="5"/>
      <c r="J791" s="15">
        <f>IF(OR(H791="Current",H791="1–30 days",H791="31–60 days",H791="61–90 days",H791="91+ days"),F791,0)</f>
        <v>0</v>
      </c>
      <c r="K791">
        <f>IF(J791&gt;0,IF(COUNTIFS($M$5:$M791,M791,$J$5:$J791,"&gt;0")=1,1,0),0)</f>
        <v>0</v>
      </c>
      <c r="L791" t="str">
        <f>IF(A791="","","k"&amp;SUBSTITUTE(SUBSTITUTE(SUBSTITUTE(SUBSTITUTE(SUBSTITUTE(SUBSTITUTE(A791,"~","{t}"),"*","{s}"),"?","{q}"),"&lt;","{lt}"),"&gt;","{gt}"),"=","{eq}"))</f>
        <v/>
      </c>
      <c r="M791" t="str">
        <f>IF(B791="","","k"&amp;SUBSTITUTE(SUBSTITUTE(SUBSTITUTE(SUBSTITUTE(SUBSTITUTE(SUBSTITUTE(B791,"~","{t}"),"*","{s}"),"?","{q}"),"&lt;","{lt}"),"&gt;","{gt}"),"=","{eq}"))</f>
        <v/>
      </c>
    </row>
    <row r="792" spans="1:13" x14ac:dyDescent="0.25">
      <c r="A792" s="5"/>
      <c r="B792" s="5"/>
      <c r="C792" s="8"/>
      <c r="D792" s="8"/>
      <c r="E792" s="12"/>
      <c r="F792" s="12"/>
      <c r="G792" s="13" t="str">
        <f>IF(OR(H792="Current",H792="1–30 days",H792="31–60 days",H792="61–90 days",H792="91+ days"),IF(D792&gt;=Setup!$B$4,0,DATEDIF(D792,Setup!$B$4,"D")),"")</f>
        <v/>
      </c>
      <c r="H792" s="14" t="str">
        <f>IF(AND(A792="",B792="",C792="",D792="",E792="",F792=""),"",IF(OR(A792="",B792="",C792="",D792="",E792="",F792=""),"Incomplete",IF(COUNTIF($L$5:$L$1004,L792)&gt;1,"Check invoice #",IF(OR(COUNT(E792)=0,COUNT(F792)=0),"Check amounts",IF(OR(E792&lt;0,F792&lt;0,F792&gt;E792),"Check amounts",IF(OR(COUNT(C792)=0,COUNT(D792)=0),"Check dates",IF(D792&lt;C792,"Check dates",IF(ROUND(F792,2)=0,"Paid / zero balance",IF(Setup!$B$4="","Set aging date",IF(D792&gt;=Setup!$B$4,"Current",IF(DATEDIF(D792,Setup!$B$4,"D")&lt;=30,"1–30 days",IF(DATEDIF(D792,Setup!$B$4,"D")&lt;=60,"31–60 days",IF(DATEDIF(D792,Setup!$B$4,"D")&lt;=90,"61–90 days","91+ days")))))))))))))</f>
        <v/>
      </c>
      <c r="I792" s="5"/>
      <c r="J792" s="15">
        <f>IF(OR(H792="Current",H792="1–30 days",H792="31–60 days",H792="61–90 days",H792="91+ days"),F792,0)</f>
        <v>0</v>
      </c>
      <c r="K792">
        <f>IF(J792&gt;0,IF(COUNTIFS($M$5:$M792,M792,$J$5:$J792,"&gt;0")=1,1,0),0)</f>
        <v>0</v>
      </c>
      <c r="L792" t="str">
        <f>IF(A792="","","k"&amp;SUBSTITUTE(SUBSTITUTE(SUBSTITUTE(SUBSTITUTE(SUBSTITUTE(SUBSTITUTE(A792,"~","{t}"),"*","{s}"),"?","{q}"),"&lt;","{lt}"),"&gt;","{gt}"),"=","{eq}"))</f>
        <v/>
      </c>
      <c r="M792" t="str">
        <f>IF(B792="","","k"&amp;SUBSTITUTE(SUBSTITUTE(SUBSTITUTE(SUBSTITUTE(SUBSTITUTE(SUBSTITUTE(B792,"~","{t}"),"*","{s}"),"?","{q}"),"&lt;","{lt}"),"&gt;","{gt}"),"=","{eq}"))</f>
        <v/>
      </c>
    </row>
    <row r="793" spans="1:13" x14ac:dyDescent="0.25">
      <c r="A793" s="5"/>
      <c r="B793" s="5"/>
      <c r="C793" s="8"/>
      <c r="D793" s="8"/>
      <c r="E793" s="12"/>
      <c r="F793" s="12"/>
      <c r="G793" s="13" t="str">
        <f>IF(OR(H793="Current",H793="1–30 days",H793="31–60 days",H793="61–90 days",H793="91+ days"),IF(D793&gt;=Setup!$B$4,0,DATEDIF(D793,Setup!$B$4,"D")),"")</f>
        <v/>
      </c>
      <c r="H793" s="14" t="str">
        <f>IF(AND(A793="",B793="",C793="",D793="",E793="",F793=""),"",IF(OR(A793="",B793="",C793="",D793="",E793="",F793=""),"Incomplete",IF(COUNTIF($L$5:$L$1004,L793)&gt;1,"Check invoice #",IF(OR(COUNT(E793)=0,COUNT(F793)=0),"Check amounts",IF(OR(E793&lt;0,F793&lt;0,F793&gt;E793),"Check amounts",IF(OR(COUNT(C793)=0,COUNT(D793)=0),"Check dates",IF(D793&lt;C793,"Check dates",IF(ROUND(F793,2)=0,"Paid / zero balance",IF(Setup!$B$4="","Set aging date",IF(D793&gt;=Setup!$B$4,"Current",IF(DATEDIF(D793,Setup!$B$4,"D")&lt;=30,"1–30 days",IF(DATEDIF(D793,Setup!$B$4,"D")&lt;=60,"31–60 days",IF(DATEDIF(D793,Setup!$B$4,"D")&lt;=90,"61–90 days","91+ days")))))))))))))</f>
        <v/>
      </c>
      <c r="I793" s="5"/>
      <c r="J793" s="15">
        <f>IF(OR(H793="Current",H793="1–30 days",H793="31–60 days",H793="61–90 days",H793="91+ days"),F793,0)</f>
        <v>0</v>
      </c>
      <c r="K793">
        <f>IF(J793&gt;0,IF(COUNTIFS($M$5:$M793,M793,$J$5:$J793,"&gt;0")=1,1,0),0)</f>
        <v>0</v>
      </c>
      <c r="L793" t="str">
        <f>IF(A793="","","k"&amp;SUBSTITUTE(SUBSTITUTE(SUBSTITUTE(SUBSTITUTE(SUBSTITUTE(SUBSTITUTE(A793,"~","{t}"),"*","{s}"),"?","{q}"),"&lt;","{lt}"),"&gt;","{gt}"),"=","{eq}"))</f>
        <v/>
      </c>
      <c r="M793" t="str">
        <f>IF(B793="","","k"&amp;SUBSTITUTE(SUBSTITUTE(SUBSTITUTE(SUBSTITUTE(SUBSTITUTE(SUBSTITUTE(B793,"~","{t}"),"*","{s}"),"?","{q}"),"&lt;","{lt}"),"&gt;","{gt}"),"=","{eq}"))</f>
        <v/>
      </c>
    </row>
    <row r="794" spans="1:13" x14ac:dyDescent="0.25">
      <c r="A794" s="5"/>
      <c r="B794" s="5"/>
      <c r="C794" s="8"/>
      <c r="D794" s="8"/>
      <c r="E794" s="12"/>
      <c r="F794" s="12"/>
      <c r="G794" s="13" t="str">
        <f>IF(OR(H794="Current",H794="1–30 days",H794="31–60 days",H794="61–90 days",H794="91+ days"),IF(D794&gt;=Setup!$B$4,0,DATEDIF(D794,Setup!$B$4,"D")),"")</f>
        <v/>
      </c>
      <c r="H794" s="14" t="str">
        <f>IF(AND(A794="",B794="",C794="",D794="",E794="",F794=""),"",IF(OR(A794="",B794="",C794="",D794="",E794="",F794=""),"Incomplete",IF(COUNTIF($L$5:$L$1004,L794)&gt;1,"Check invoice #",IF(OR(COUNT(E794)=0,COUNT(F794)=0),"Check amounts",IF(OR(E794&lt;0,F794&lt;0,F794&gt;E794),"Check amounts",IF(OR(COUNT(C794)=0,COUNT(D794)=0),"Check dates",IF(D794&lt;C794,"Check dates",IF(ROUND(F794,2)=0,"Paid / zero balance",IF(Setup!$B$4="","Set aging date",IF(D794&gt;=Setup!$B$4,"Current",IF(DATEDIF(D794,Setup!$B$4,"D")&lt;=30,"1–30 days",IF(DATEDIF(D794,Setup!$B$4,"D")&lt;=60,"31–60 days",IF(DATEDIF(D794,Setup!$B$4,"D")&lt;=90,"61–90 days","91+ days")))))))))))))</f>
        <v/>
      </c>
      <c r="I794" s="5"/>
      <c r="J794" s="15">
        <f>IF(OR(H794="Current",H794="1–30 days",H794="31–60 days",H794="61–90 days",H794="91+ days"),F794,0)</f>
        <v>0</v>
      </c>
      <c r="K794">
        <f>IF(J794&gt;0,IF(COUNTIFS($M$5:$M794,M794,$J$5:$J794,"&gt;0")=1,1,0),0)</f>
        <v>0</v>
      </c>
      <c r="L794" t="str">
        <f>IF(A794="","","k"&amp;SUBSTITUTE(SUBSTITUTE(SUBSTITUTE(SUBSTITUTE(SUBSTITUTE(SUBSTITUTE(A794,"~","{t}"),"*","{s}"),"?","{q}"),"&lt;","{lt}"),"&gt;","{gt}"),"=","{eq}"))</f>
        <v/>
      </c>
      <c r="M794" t="str">
        <f>IF(B794="","","k"&amp;SUBSTITUTE(SUBSTITUTE(SUBSTITUTE(SUBSTITUTE(SUBSTITUTE(SUBSTITUTE(B794,"~","{t}"),"*","{s}"),"?","{q}"),"&lt;","{lt}"),"&gt;","{gt}"),"=","{eq}"))</f>
        <v/>
      </c>
    </row>
    <row r="795" spans="1:13" x14ac:dyDescent="0.25">
      <c r="A795" s="5"/>
      <c r="B795" s="5"/>
      <c r="C795" s="8"/>
      <c r="D795" s="8"/>
      <c r="E795" s="12"/>
      <c r="F795" s="12"/>
      <c r="G795" s="13" t="str">
        <f>IF(OR(H795="Current",H795="1–30 days",H795="31–60 days",H795="61–90 days",H795="91+ days"),IF(D795&gt;=Setup!$B$4,0,DATEDIF(D795,Setup!$B$4,"D")),"")</f>
        <v/>
      </c>
      <c r="H795" s="14" t="str">
        <f>IF(AND(A795="",B795="",C795="",D795="",E795="",F795=""),"",IF(OR(A795="",B795="",C795="",D795="",E795="",F795=""),"Incomplete",IF(COUNTIF($L$5:$L$1004,L795)&gt;1,"Check invoice #",IF(OR(COUNT(E795)=0,COUNT(F795)=0),"Check amounts",IF(OR(E795&lt;0,F795&lt;0,F795&gt;E795),"Check amounts",IF(OR(COUNT(C795)=0,COUNT(D795)=0),"Check dates",IF(D795&lt;C795,"Check dates",IF(ROUND(F795,2)=0,"Paid / zero balance",IF(Setup!$B$4="","Set aging date",IF(D795&gt;=Setup!$B$4,"Current",IF(DATEDIF(D795,Setup!$B$4,"D")&lt;=30,"1–30 days",IF(DATEDIF(D795,Setup!$B$4,"D")&lt;=60,"31–60 days",IF(DATEDIF(D795,Setup!$B$4,"D")&lt;=90,"61–90 days","91+ days")))))))))))))</f>
        <v/>
      </c>
      <c r="I795" s="5"/>
      <c r="J795" s="15">
        <f>IF(OR(H795="Current",H795="1–30 days",H795="31–60 days",H795="61–90 days",H795="91+ days"),F795,0)</f>
        <v>0</v>
      </c>
      <c r="K795">
        <f>IF(J795&gt;0,IF(COUNTIFS($M$5:$M795,M795,$J$5:$J795,"&gt;0")=1,1,0),0)</f>
        <v>0</v>
      </c>
      <c r="L795" t="str">
        <f>IF(A795="","","k"&amp;SUBSTITUTE(SUBSTITUTE(SUBSTITUTE(SUBSTITUTE(SUBSTITUTE(SUBSTITUTE(A795,"~","{t}"),"*","{s}"),"?","{q}"),"&lt;","{lt}"),"&gt;","{gt}"),"=","{eq}"))</f>
        <v/>
      </c>
      <c r="M795" t="str">
        <f>IF(B795="","","k"&amp;SUBSTITUTE(SUBSTITUTE(SUBSTITUTE(SUBSTITUTE(SUBSTITUTE(SUBSTITUTE(B795,"~","{t}"),"*","{s}"),"?","{q}"),"&lt;","{lt}"),"&gt;","{gt}"),"=","{eq}"))</f>
        <v/>
      </c>
    </row>
    <row r="796" spans="1:13" x14ac:dyDescent="0.25">
      <c r="A796" s="5"/>
      <c r="B796" s="5"/>
      <c r="C796" s="8"/>
      <c r="D796" s="8"/>
      <c r="E796" s="12"/>
      <c r="F796" s="12"/>
      <c r="G796" s="13" t="str">
        <f>IF(OR(H796="Current",H796="1–30 days",H796="31–60 days",H796="61–90 days",H796="91+ days"),IF(D796&gt;=Setup!$B$4,0,DATEDIF(D796,Setup!$B$4,"D")),"")</f>
        <v/>
      </c>
      <c r="H796" s="14" t="str">
        <f>IF(AND(A796="",B796="",C796="",D796="",E796="",F796=""),"",IF(OR(A796="",B796="",C796="",D796="",E796="",F796=""),"Incomplete",IF(COUNTIF($L$5:$L$1004,L796)&gt;1,"Check invoice #",IF(OR(COUNT(E796)=0,COUNT(F796)=0),"Check amounts",IF(OR(E796&lt;0,F796&lt;0,F796&gt;E796),"Check amounts",IF(OR(COUNT(C796)=0,COUNT(D796)=0),"Check dates",IF(D796&lt;C796,"Check dates",IF(ROUND(F796,2)=0,"Paid / zero balance",IF(Setup!$B$4="","Set aging date",IF(D796&gt;=Setup!$B$4,"Current",IF(DATEDIF(D796,Setup!$B$4,"D")&lt;=30,"1–30 days",IF(DATEDIF(D796,Setup!$B$4,"D")&lt;=60,"31–60 days",IF(DATEDIF(D796,Setup!$B$4,"D")&lt;=90,"61–90 days","91+ days")))))))))))))</f>
        <v/>
      </c>
      <c r="I796" s="5"/>
      <c r="J796" s="15">
        <f>IF(OR(H796="Current",H796="1–30 days",H796="31–60 days",H796="61–90 days",H796="91+ days"),F796,0)</f>
        <v>0</v>
      </c>
      <c r="K796">
        <f>IF(J796&gt;0,IF(COUNTIFS($M$5:$M796,M796,$J$5:$J796,"&gt;0")=1,1,0),0)</f>
        <v>0</v>
      </c>
      <c r="L796" t="str">
        <f>IF(A796="","","k"&amp;SUBSTITUTE(SUBSTITUTE(SUBSTITUTE(SUBSTITUTE(SUBSTITUTE(SUBSTITUTE(A796,"~","{t}"),"*","{s}"),"?","{q}"),"&lt;","{lt}"),"&gt;","{gt}"),"=","{eq}"))</f>
        <v/>
      </c>
      <c r="M796" t="str">
        <f>IF(B796="","","k"&amp;SUBSTITUTE(SUBSTITUTE(SUBSTITUTE(SUBSTITUTE(SUBSTITUTE(SUBSTITUTE(B796,"~","{t}"),"*","{s}"),"?","{q}"),"&lt;","{lt}"),"&gt;","{gt}"),"=","{eq}"))</f>
        <v/>
      </c>
    </row>
    <row r="797" spans="1:13" x14ac:dyDescent="0.25">
      <c r="A797" s="5"/>
      <c r="B797" s="5"/>
      <c r="C797" s="8"/>
      <c r="D797" s="8"/>
      <c r="E797" s="12"/>
      <c r="F797" s="12"/>
      <c r="G797" s="13" t="str">
        <f>IF(OR(H797="Current",H797="1–30 days",H797="31–60 days",H797="61–90 days",H797="91+ days"),IF(D797&gt;=Setup!$B$4,0,DATEDIF(D797,Setup!$B$4,"D")),"")</f>
        <v/>
      </c>
      <c r="H797" s="14" t="str">
        <f>IF(AND(A797="",B797="",C797="",D797="",E797="",F797=""),"",IF(OR(A797="",B797="",C797="",D797="",E797="",F797=""),"Incomplete",IF(COUNTIF($L$5:$L$1004,L797)&gt;1,"Check invoice #",IF(OR(COUNT(E797)=0,COUNT(F797)=0),"Check amounts",IF(OR(E797&lt;0,F797&lt;0,F797&gt;E797),"Check amounts",IF(OR(COUNT(C797)=0,COUNT(D797)=0),"Check dates",IF(D797&lt;C797,"Check dates",IF(ROUND(F797,2)=0,"Paid / zero balance",IF(Setup!$B$4="","Set aging date",IF(D797&gt;=Setup!$B$4,"Current",IF(DATEDIF(D797,Setup!$B$4,"D")&lt;=30,"1–30 days",IF(DATEDIF(D797,Setup!$B$4,"D")&lt;=60,"31–60 days",IF(DATEDIF(D797,Setup!$B$4,"D")&lt;=90,"61–90 days","91+ days")))))))))))))</f>
        <v/>
      </c>
      <c r="I797" s="5"/>
      <c r="J797" s="15">
        <f>IF(OR(H797="Current",H797="1–30 days",H797="31–60 days",H797="61–90 days",H797="91+ days"),F797,0)</f>
        <v>0</v>
      </c>
      <c r="K797">
        <f>IF(J797&gt;0,IF(COUNTIFS($M$5:$M797,M797,$J$5:$J797,"&gt;0")=1,1,0),0)</f>
        <v>0</v>
      </c>
      <c r="L797" t="str">
        <f>IF(A797="","","k"&amp;SUBSTITUTE(SUBSTITUTE(SUBSTITUTE(SUBSTITUTE(SUBSTITUTE(SUBSTITUTE(A797,"~","{t}"),"*","{s}"),"?","{q}"),"&lt;","{lt}"),"&gt;","{gt}"),"=","{eq}"))</f>
        <v/>
      </c>
      <c r="M797" t="str">
        <f>IF(B797="","","k"&amp;SUBSTITUTE(SUBSTITUTE(SUBSTITUTE(SUBSTITUTE(SUBSTITUTE(SUBSTITUTE(B797,"~","{t}"),"*","{s}"),"?","{q}"),"&lt;","{lt}"),"&gt;","{gt}"),"=","{eq}"))</f>
        <v/>
      </c>
    </row>
    <row r="798" spans="1:13" x14ac:dyDescent="0.25">
      <c r="A798" s="5"/>
      <c r="B798" s="5"/>
      <c r="C798" s="8"/>
      <c r="D798" s="8"/>
      <c r="E798" s="12"/>
      <c r="F798" s="12"/>
      <c r="G798" s="13" t="str">
        <f>IF(OR(H798="Current",H798="1–30 days",H798="31–60 days",H798="61–90 days",H798="91+ days"),IF(D798&gt;=Setup!$B$4,0,DATEDIF(D798,Setup!$B$4,"D")),"")</f>
        <v/>
      </c>
      <c r="H798" s="14" t="str">
        <f>IF(AND(A798="",B798="",C798="",D798="",E798="",F798=""),"",IF(OR(A798="",B798="",C798="",D798="",E798="",F798=""),"Incomplete",IF(COUNTIF($L$5:$L$1004,L798)&gt;1,"Check invoice #",IF(OR(COUNT(E798)=0,COUNT(F798)=0),"Check amounts",IF(OR(E798&lt;0,F798&lt;0,F798&gt;E798),"Check amounts",IF(OR(COUNT(C798)=0,COUNT(D798)=0),"Check dates",IF(D798&lt;C798,"Check dates",IF(ROUND(F798,2)=0,"Paid / zero balance",IF(Setup!$B$4="","Set aging date",IF(D798&gt;=Setup!$B$4,"Current",IF(DATEDIF(D798,Setup!$B$4,"D")&lt;=30,"1–30 days",IF(DATEDIF(D798,Setup!$B$4,"D")&lt;=60,"31–60 days",IF(DATEDIF(D798,Setup!$B$4,"D")&lt;=90,"61–90 days","91+ days")))))))))))))</f>
        <v/>
      </c>
      <c r="I798" s="5"/>
      <c r="J798" s="15">
        <f>IF(OR(H798="Current",H798="1–30 days",H798="31–60 days",H798="61–90 days",H798="91+ days"),F798,0)</f>
        <v>0</v>
      </c>
      <c r="K798">
        <f>IF(J798&gt;0,IF(COUNTIFS($M$5:$M798,M798,$J$5:$J798,"&gt;0")=1,1,0),0)</f>
        <v>0</v>
      </c>
      <c r="L798" t="str">
        <f>IF(A798="","","k"&amp;SUBSTITUTE(SUBSTITUTE(SUBSTITUTE(SUBSTITUTE(SUBSTITUTE(SUBSTITUTE(A798,"~","{t}"),"*","{s}"),"?","{q}"),"&lt;","{lt}"),"&gt;","{gt}"),"=","{eq}"))</f>
        <v/>
      </c>
      <c r="M798" t="str">
        <f>IF(B798="","","k"&amp;SUBSTITUTE(SUBSTITUTE(SUBSTITUTE(SUBSTITUTE(SUBSTITUTE(SUBSTITUTE(B798,"~","{t}"),"*","{s}"),"?","{q}"),"&lt;","{lt}"),"&gt;","{gt}"),"=","{eq}"))</f>
        <v/>
      </c>
    </row>
    <row r="799" spans="1:13" x14ac:dyDescent="0.25">
      <c r="A799" s="5"/>
      <c r="B799" s="5"/>
      <c r="C799" s="8"/>
      <c r="D799" s="8"/>
      <c r="E799" s="12"/>
      <c r="F799" s="12"/>
      <c r="G799" s="13" t="str">
        <f>IF(OR(H799="Current",H799="1–30 days",H799="31–60 days",H799="61–90 days",H799="91+ days"),IF(D799&gt;=Setup!$B$4,0,DATEDIF(D799,Setup!$B$4,"D")),"")</f>
        <v/>
      </c>
      <c r="H799" s="14" t="str">
        <f>IF(AND(A799="",B799="",C799="",D799="",E799="",F799=""),"",IF(OR(A799="",B799="",C799="",D799="",E799="",F799=""),"Incomplete",IF(COUNTIF($L$5:$L$1004,L799)&gt;1,"Check invoice #",IF(OR(COUNT(E799)=0,COUNT(F799)=0),"Check amounts",IF(OR(E799&lt;0,F799&lt;0,F799&gt;E799),"Check amounts",IF(OR(COUNT(C799)=0,COUNT(D799)=0),"Check dates",IF(D799&lt;C799,"Check dates",IF(ROUND(F799,2)=0,"Paid / zero balance",IF(Setup!$B$4="","Set aging date",IF(D799&gt;=Setup!$B$4,"Current",IF(DATEDIF(D799,Setup!$B$4,"D")&lt;=30,"1–30 days",IF(DATEDIF(D799,Setup!$B$4,"D")&lt;=60,"31–60 days",IF(DATEDIF(D799,Setup!$B$4,"D")&lt;=90,"61–90 days","91+ days")))))))))))))</f>
        <v/>
      </c>
      <c r="I799" s="5"/>
      <c r="J799" s="15">
        <f>IF(OR(H799="Current",H799="1–30 days",H799="31–60 days",H799="61–90 days",H799="91+ days"),F799,0)</f>
        <v>0</v>
      </c>
      <c r="K799">
        <f>IF(J799&gt;0,IF(COUNTIFS($M$5:$M799,M799,$J$5:$J799,"&gt;0")=1,1,0),0)</f>
        <v>0</v>
      </c>
      <c r="L799" t="str">
        <f>IF(A799="","","k"&amp;SUBSTITUTE(SUBSTITUTE(SUBSTITUTE(SUBSTITUTE(SUBSTITUTE(SUBSTITUTE(A799,"~","{t}"),"*","{s}"),"?","{q}"),"&lt;","{lt}"),"&gt;","{gt}"),"=","{eq}"))</f>
        <v/>
      </c>
      <c r="M799" t="str">
        <f>IF(B799="","","k"&amp;SUBSTITUTE(SUBSTITUTE(SUBSTITUTE(SUBSTITUTE(SUBSTITUTE(SUBSTITUTE(B799,"~","{t}"),"*","{s}"),"?","{q}"),"&lt;","{lt}"),"&gt;","{gt}"),"=","{eq}"))</f>
        <v/>
      </c>
    </row>
    <row r="800" spans="1:13" x14ac:dyDescent="0.25">
      <c r="A800" s="5"/>
      <c r="B800" s="5"/>
      <c r="C800" s="8"/>
      <c r="D800" s="8"/>
      <c r="E800" s="12"/>
      <c r="F800" s="12"/>
      <c r="G800" s="13" t="str">
        <f>IF(OR(H800="Current",H800="1–30 days",H800="31–60 days",H800="61–90 days",H800="91+ days"),IF(D800&gt;=Setup!$B$4,0,DATEDIF(D800,Setup!$B$4,"D")),"")</f>
        <v/>
      </c>
      <c r="H800" s="14" t="str">
        <f>IF(AND(A800="",B800="",C800="",D800="",E800="",F800=""),"",IF(OR(A800="",B800="",C800="",D800="",E800="",F800=""),"Incomplete",IF(COUNTIF($L$5:$L$1004,L800)&gt;1,"Check invoice #",IF(OR(COUNT(E800)=0,COUNT(F800)=0),"Check amounts",IF(OR(E800&lt;0,F800&lt;0,F800&gt;E800),"Check amounts",IF(OR(COUNT(C800)=0,COUNT(D800)=0),"Check dates",IF(D800&lt;C800,"Check dates",IF(ROUND(F800,2)=0,"Paid / zero balance",IF(Setup!$B$4="","Set aging date",IF(D800&gt;=Setup!$B$4,"Current",IF(DATEDIF(D800,Setup!$B$4,"D")&lt;=30,"1–30 days",IF(DATEDIF(D800,Setup!$B$4,"D")&lt;=60,"31–60 days",IF(DATEDIF(D800,Setup!$B$4,"D")&lt;=90,"61–90 days","91+ days")))))))))))))</f>
        <v/>
      </c>
      <c r="I800" s="5"/>
      <c r="J800" s="15">
        <f>IF(OR(H800="Current",H800="1–30 days",H800="31–60 days",H800="61–90 days",H800="91+ days"),F800,0)</f>
        <v>0</v>
      </c>
      <c r="K800">
        <f>IF(J800&gt;0,IF(COUNTIFS($M$5:$M800,M800,$J$5:$J800,"&gt;0")=1,1,0),0)</f>
        <v>0</v>
      </c>
      <c r="L800" t="str">
        <f>IF(A800="","","k"&amp;SUBSTITUTE(SUBSTITUTE(SUBSTITUTE(SUBSTITUTE(SUBSTITUTE(SUBSTITUTE(A800,"~","{t}"),"*","{s}"),"?","{q}"),"&lt;","{lt}"),"&gt;","{gt}"),"=","{eq}"))</f>
        <v/>
      </c>
      <c r="M800" t="str">
        <f>IF(B800="","","k"&amp;SUBSTITUTE(SUBSTITUTE(SUBSTITUTE(SUBSTITUTE(SUBSTITUTE(SUBSTITUTE(B800,"~","{t}"),"*","{s}"),"?","{q}"),"&lt;","{lt}"),"&gt;","{gt}"),"=","{eq}"))</f>
        <v/>
      </c>
    </row>
    <row r="801" spans="1:13" x14ac:dyDescent="0.25">
      <c r="A801" s="5"/>
      <c r="B801" s="5"/>
      <c r="C801" s="8"/>
      <c r="D801" s="8"/>
      <c r="E801" s="12"/>
      <c r="F801" s="12"/>
      <c r="G801" s="13" t="str">
        <f>IF(OR(H801="Current",H801="1–30 days",H801="31–60 days",H801="61–90 days",H801="91+ days"),IF(D801&gt;=Setup!$B$4,0,DATEDIF(D801,Setup!$B$4,"D")),"")</f>
        <v/>
      </c>
      <c r="H801" s="14" t="str">
        <f>IF(AND(A801="",B801="",C801="",D801="",E801="",F801=""),"",IF(OR(A801="",B801="",C801="",D801="",E801="",F801=""),"Incomplete",IF(COUNTIF($L$5:$L$1004,L801)&gt;1,"Check invoice #",IF(OR(COUNT(E801)=0,COUNT(F801)=0),"Check amounts",IF(OR(E801&lt;0,F801&lt;0,F801&gt;E801),"Check amounts",IF(OR(COUNT(C801)=0,COUNT(D801)=0),"Check dates",IF(D801&lt;C801,"Check dates",IF(ROUND(F801,2)=0,"Paid / zero balance",IF(Setup!$B$4="","Set aging date",IF(D801&gt;=Setup!$B$4,"Current",IF(DATEDIF(D801,Setup!$B$4,"D")&lt;=30,"1–30 days",IF(DATEDIF(D801,Setup!$B$4,"D")&lt;=60,"31–60 days",IF(DATEDIF(D801,Setup!$B$4,"D")&lt;=90,"61–90 days","91+ days")))))))))))))</f>
        <v/>
      </c>
      <c r="I801" s="5"/>
      <c r="J801" s="15">
        <f>IF(OR(H801="Current",H801="1–30 days",H801="31–60 days",H801="61–90 days",H801="91+ days"),F801,0)</f>
        <v>0</v>
      </c>
      <c r="K801">
        <f>IF(J801&gt;0,IF(COUNTIFS($M$5:$M801,M801,$J$5:$J801,"&gt;0")=1,1,0),0)</f>
        <v>0</v>
      </c>
      <c r="L801" t="str">
        <f>IF(A801="","","k"&amp;SUBSTITUTE(SUBSTITUTE(SUBSTITUTE(SUBSTITUTE(SUBSTITUTE(SUBSTITUTE(A801,"~","{t}"),"*","{s}"),"?","{q}"),"&lt;","{lt}"),"&gt;","{gt}"),"=","{eq}"))</f>
        <v/>
      </c>
      <c r="M801" t="str">
        <f>IF(B801="","","k"&amp;SUBSTITUTE(SUBSTITUTE(SUBSTITUTE(SUBSTITUTE(SUBSTITUTE(SUBSTITUTE(B801,"~","{t}"),"*","{s}"),"?","{q}"),"&lt;","{lt}"),"&gt;","{gt}"),"=","{eq}"))</f>
        <v/>
      </c>
    </row>
    <row r="802" spans="1:13" x14ac:dyDescent="0.25">
      <c r="A802" s="5"/>
      <c r="B802" s="5"/>
      <c r="C802" s="8"/>
      <c r="D802" s="8"/>
      <c r="E802" s="12"/>
      <c r="F802" s="12"/>
      <c r="G802" s="13" t="str">
        <f>IF(OR(H802="Current",H802="1–30 days",H802="31–60 days",H802="61–90 days",H802="91+ days"),IF(D802&gt;=Setup!$B$4,0,DATEDIF(D802,Setup!$B$4,"D")),"")</f>
        <v/>
      </c>
      <c r="H802" s="14" t="str">
        <f>IF(AND(A802="",B802="",C802="",D802="",E802="",F802=""),"",IF(OR(A802="",B802="",C802="",D802="",E802="",F802=""),"Incomplete",IF(COUNTIF($L$5:$L$1004,L802)&gt;1,"Check invoice #",IF(OR(COUNT(E802)=0,COUNT(F802)=0),"Check amounts",IF(OR(E802&lt;0,F802&lt;0,F802&gt;E802),"Check amounts",IF(OR(COUNT(C802)=0,COUNT(D802)=0),"Check dates",IF(D802&lt;C802,"Check dates",IF(ROUND(F802,2)=0,"Paid / zero balance",IF(Setup!$B$4="","Set aging date",IF(D802&gt;=Setup!$B$4,"Current",IF(DATEDIF(D802,Setup!$B$4,"D")&lt;=30,"1–30 days",IF(DATEDIF(D802,Setup!$B$4,"D")&lt;=60,"31–60 days",IF(DATEDIF(D802,Setup!$B$4,"D")&lt;=90,"61–90 days","91+ days")))))))))))))</f>
        <v/>
      </c>
      <c r="I802" s="5"/>
      <c r="J802" s="15">
        <f>IF(OR(H802="Current",H802="1–30 days",H802="31–60 days",H802="61–90 days",H802="91+ days"),F802,0)</f>
        <v>0</v>
      </c>
      <c r="K802">
        <f>IF(J802&gt;0,IF(COUNTIFS($M$5:$M802,M802,$J$5:$J802,"&gt;0")=1,1,0),0)</f>
        <v>0</v>
      </c>
      <c r="L802" t="str">
        <f>IF(A802="","","k"&amp;SUBSTITUTE(SUBSTITUTE(SUBSTITUTE(SUBSTITUTE(SUBSTITUTE(SUBSTITUTE(A802,"~","{t}"),"*","{s}"),"?","{q}"),"&lt;","{lt}"),"&gt;","{gt}"),"=","{eq}"))</f>
        <v/>
      </c>
      <c r="M802" t="str">
        <f>IF(B802="","","k"&amp;SUBSTITUTE(SUBSTITUTE(SUBSTITUTE(SUBSTITUTE(SUBSTITUTE(SUBSTITUTE(B802,"~","{t}"),"*","{s}"),"?","{q}"),"&lt;","{lt}"),"&gt;","{gt}"),"=","{eq}"))</f>
        <v/>
      </c>
    </row>
    <row r="803" spans="1:13" x14ac:dyDescent="0.25">
      <c r="A803" s="5"/>
      <c r="B803" s="5"/>
      <c r="C803" s="8"/>
      <c r="D803" s="8"/>
      <c r="E803" s="12"/>
      <c r="F803" s="12"/>
      <c r="G803" s="13" t="str">
        <f>IF(OR(H803="Current",H803="1–30 days",H803="31–60 days",H803="61–90 days",H803="91+ days"),IF(D803&gt;=Setup!$B$4,0,DATEDIF(D803,Setup!$B$4,"D")),"")</f>
        <v/>
      </c>
      <c r="H803" s="14" t="str">
        <f>IF(AND(A803="",B803="",C803="",D803="",E803="",F803=""),"",IF(OR(A803="",B803="",C803="",D803="",E803="",F803=""),"Incomplete",IF(COUNTIF($L$5:$L$1004,L803)&gt;1,"Check invoice #",IF(OR(COUNT(E803)=0,COUNT(F803)=0),"Check amounts",IF(OR(E803&lt;0,F803&lt;0,F803&gt;E803),"Check amounts",IF(OR(COUNT(C803)=0,COUNT(D803)=0),"Check dates",IF(D803&lt;C803,"Check dates",IF(ROUND(F803,2)=0,"Paid / zero balance",IF(Setup!$B$4="","Set aging date",IF(D803&gt;=Setup!$B$4,"Current",IF(DATEDIF(D803,Setup!$B$4,"D")&lt;=30,"1–30 days",IF(DATEDIF(D803,Setup!$B$4,"D")&lt;=60,"31–60 days",IF(DATEDIF(D803,Setup!$B$4,"D")&lt;=90,"61–90 days","91+ days")))))))))))))</f>
        <v/>
      </c>
      <c r="I803" s="5"/>
      <c r="J803" s="15">
        <f>IF(OR(H803="Current",H803="1–30 days",H803="31–60 days",H803="61–90 days",H803="91+ days"),F803,0)</f>
        <v>0</v>
      </c>
      <c r="K803">
        <f>IF(J803&gt;0,IF(COUNTIFS($M$5:$M803,M803,$J$5:$J803,"&gt;0")=1,1,0),0)</f>
        <v>0</v>
      </c>
      <c r="L803" t="str">
        <f>IF(A803="","","k"&amp;SUBSTITUTE(SUBSTITUTE(SUBSTITUTE(SUBSTITUTE(SUBSTITUTE(SUBSTITUTE(A803,"~","{t}"),"*","{s}"),"?","{q}"),"&lt;","{lt}"),"&gt;","{gt}"),"=","{eq}"))</f>
        <v/>
      </c>
      <c r="M803" t="str">
        <f>IF(B803="","","k"&amp;SUBSTITUTE(SUBSTITUTE(SUBSTITUTE(SUBSTITUTE(SUBSTITUTE(SUBSTITUTE(B803,"~","{t}"),"*","{s}"),"?","{q}"),"&lt;","{lt}"),"&gt;","{gt}"),"=","{eq}"))</f>
        <v/>
      </c>
    </row>
    <row r="804" spans="1:13" x14ac:dyDescent="0.25">
      <c r="A804" s="5"/>
      <c r="B804" s="5"/>
      <c r="C804" s="8"/>
      <c r="D804" s="8"/>
      <c r="E804" s="12"/>
      <c r="F804" s="12"/>
      <c r="G804" s="13" t="str">
        <f>IF(OR(H804="Current",H804="1–30 days",H804="31–60 days",H804="61–90 days",H804="91+ days"),IF(D804&gt;=Setup!$B$4,0,DATEDIF(D804,Setup!$B$4,"D")),"")</f>
        <v/>
      </c>
      <c r="H804" s="14" t="str">
        <f>IF(AND(A804="",B804="",C804="",D804="",E804="",F804=""),"",IF(OR(A804="",B804="",C804="",D804="",E804="",F804=""),"Incomplete",IF(COUNTIF($L$5:$L$1004,L804)&gt;1,"Check invoice #",IF(OR(COUNT(E804)=0,COUNT(F804)=0),"Check amounts",IF(OR(E804&lt;0,F804&lt;0,F804&gt;E804),"Check amounts",IF(OR(COUNT(C804)=0,COUNT(D804)=0),"Check dates",IF(D804&lt;C804,"Check dates",IF(ROUND(F804,2)=0,"Paid / zero balance",IF(Setup!$B$4="","Set aging date",IF(D804&gt;=Setup!$B$4,"Current",IF(DATEDIF(D804,Setup!$B$4,"D")&lt;=30,"1–30 days",IF(DATEDIF(D804,Setup!$B$4,"D")&lt;=60,"31–60 days",IF(DATEDIF(D804,Setup!$B$4,"D")&lt;=90,"61–90 days","91+ days")))))))))))))</f>
        <v/>
      </c>
      <c r="I804" s="5"/>
      <c r="J804" s="15">
        <f>IF(OR(H804="Current",H804="1–30 days",H804="31–60 days",H804="61–90 days",H804="91+ days"),F804,0)</f>
        <v>0</v>
      </c>
      <c r="K804">
        <f>IF(J804&gt;0,IF(COUNTIFS($M$5:$M804,M804,$J$5:$J804,"&gt;0")=1,1,0),0)</f>
        <v>0</v>
      </c>
      <c r="L804" t="str">
        <f>IF(A804="","","k"&amp;SUBSTITUTE(SUBSTITUTE(SUBSTITUTE(SUBSTITUTE(SUBSTITUTE(SUBSTITUTE(A804,"~","{t}"),"*","{s}"),"?","{q}"),"&lt;","{lt}"),"&gt;","{gt}"),"=","{eq}"))</f>
        <v/>
      </c>
      <c r="M804" t="str">
        <f>IF(B804="","","k"&amp;SUBSTITUTE(SUBSTITUTE(SUBSTITUTE(SUBSTITUTE(SUBSTITUTE(SUBSTITUTE(B804,"~","{t}"),"*","{s}"),"?","{q}"),"&lt;","{lt}"),"&gt;","{gt}"),"=","{eq}"))</f>
        <v/>
      </c>
    </row>
    <row r="805" spans="1:13" x14ac:dyDescent="0.25">
      <c r="A805" s="5"/>
      <c r="B805" s="5"/>
      <c r="C805" s="8"/>
      <c r="D805" s="8"/>
      <c r="E805" s="12"/>
      <c r="F805" s="12"/>
      <c r="G805" s="13" t="str">
        <f>IF(OR(H805="Current",H805="1–30 days",H805="31–60 days",H805="61–90 days",H805="91+ days"),IF(D805&gt;=Setup!$B$4,0,DATEDIF(D805,Setup!$B$4,"D")),"")</f>
        <v/>
      </c>
      <c r="H805" s="14" t="str">
        <f>IF(AND(A805="",B805="",C805="",D805="",E805="",F805=""),"",IF(OR(A805="",B805="",C805="",D805="",E805="",F805=""),"Incomplete",IF(COUNTIF($L$5:$L$1004,L805)&gt;1,"Check invoice #",IF(OR(COUNT(E805)=0,COUNT(F805)=0),"Check amounts",IF(OR(E805&lt;0,F805&lt;0,F805&gt;E805),"Check amounts",IF(OR(COUNT(C805)=0,COUNT(D805)=0),"Check dates",IF(D805&lt;C805,"Check dates",IF(ROUND(F805,2)=0,"Paid / zero balance",IF(Setup!$B$4="","Set aging date",IF(D805&gt;=Setup!$B$4,"Current",IF(DATEDIF(D805,Setup!$B$4,"D")&lt;=30,"1–30 days",IF(DATEDIF(D805,Setup!$B$4,"D")&lt;=60,"31–60 days",IF(DATEDIF(D805,Setup!$B$4,"D")&lt;=90,"61–90 days","91+ days")))))))))))))</f>
        <v/>
      </c>
      <c r="I805" s="5"/>
      <c r="J805" s="15">
        <f>IF(OR(H805="Current",H805="1–30 days",H805="31–60 days",H805="61–90 days",H805="91+ days"),F805,0)</f>
        <v>0</v>
      </c>
      <c r="K805">
        <f>IF(J805&gt;0,IF(COUNTIFS($M$5:$M805,M805,$J$5:$J805,"&gt;0")=1,1,0),0)</f>
        <v>0</v>
      </c>
      <c r="L805" t="str">
        <f>IF(A805="","","k"&amp;SUBSTITUTE(SUBSTITUTE(SUBSTITUTE(SUBSTITUTE(SUBSTITUTE(SUBSTITUTE(A805,"~","{t}"),"*","{s}"),"?","{q}"),"&lt;","{lt}"),"&gt;","{gt}"),"=","{eq}"))</f>
        <v/>
      </c>
      <c r="M805" t="str">
        <f>IF(B805="","","k"&amp;SUBSTITUTE(SUBSTITUTE(SUBSTITUTE(SUBSTITUTE(SUBSTITUTE(SUBSTITUTE(B805,"~","{t}"),"*","{s}"),"?","{q}"),"&lt;","{lt}"),"&gt;","{gt}"),"=","{eq}"))</f>
        <v/>
      </c>
    </row>
    <row r="806" spans="1:13" x14ac:dyDescent="0.25">
      <c r="A806" s="5"/>
      <c r="B806" s="5"/>
      <c r="C806" s="8"/>
      <c r="D806" s="8"/>
      <c r="E806" s="12"/>
      <c r="F806" s="12"/>
      <c r="G806" s="13" t="str">
        <f>IF(OR(H806="Current",H806="1–30 days",H806="31–60 days",H806="61–90 days",H806="91+ days"),IF(D806&gt;=Setup!$B$4,0,DATEDIF(D806,Setup!$B$4,"D")),"")</f>
        <v/>
      </c>
      <c r="H806" s="14" t="str">
        <f>IF(AND(A806="",B806="",C806="",D806="",E806="",F806=""),"",IF(OR(A806="",B806="",C806="",D806="",E806="",F806=""),"Incomplete",IF(COUNTIF($L$5:$L$1004,L806)&gt;1,"Check invoice #",IF(OR(COUNT(E806)=0,COUNT(F806)=0),"Check amounts",IF(OR(E806&lt;0,F806&lt;0,F806&gt;E806),"Check amounts",IF(OR(COUNT(C806)=0,COUNT(D806)=0),"Check dates",IF(D806&lt;C806,"Check dates",IF(ROUND(F806,2)=0,"Paid / zero balance",IF(Setup!$B$4="","Set aging date",IF(D806&gt;=Setup!$B$4,"Current",IF(DATEDIF(D806,Setup!$B$4,"D")&lt;=30,"1–30 days",IF(DATEDIF(D806,Setup!$B$4,"D")&lt;=60,"31–60 days",IF(DATEDIF(D806,Setup!$B$4,"D")&lt;=90,"61–90 days","91+ days")))))))))))))</f>
        <v/>
      </c>
      <c r="I806" s="5"/>
      <c r="J806" s="15">
        <f>IF(OR(H806="Current",H806="1–30 days",H806="31–60 days",H806="61–90 days",H806="91+ days"),F806,0)</f>
        <v>0</v>
      </c>
      <c r="K806">
        <f>IF(J806&gt;0,IF(COUNTIFS($M$5:$M806,M806,$J$5:$J806,"&gt;0")=1,1,0),0)</f>
        <v>0</v>
      </c>
      <c r="L806" t="str">
        <f>IF(A806="","","k"&amp;SUBSTITUTE(SUBSTITUTE(SUBSTITUTE(SUBSTITUTE(SUBSTITUTE(SUBSTITUTE(A806,"~","{t}"),"*","{s}"),"?","{q}"),"&lt;","{lt}"),"&gt;","{gt}"),"=","{eq}"))</f>
        <v/>
      </c>
      <c r="M806" t="str">
        <f>IF(B806="","","k"&amp;SUBSTITUTE(SUBSTITUTE(SUBSTITUTE(SUBSTITUTE(SUBSTITUTE(SUBSTITUTE(B806,"~","{t}"),"*","{s}"),"?","{q}"),"&lt;","{lt}"),"&gt;","{gt}"),"=","{eq}"))</f>
        <v/>
      </c>
    </row>
    <row r="807" spans="1:13" x14ac:dyDescent="0.25">
      <c r="A807" s="5"/>
      <c r="B807" s="5"/>
      <c r="C807" s="8"/>
      <c r="D807" s="8"/>
      <c r="E807" s="12"/>
      <c r="F807" s="12"/>
      <c r="G807" s="13" t="str">
        <f>IF(OR(H807="Current",H807="1–30 days",H807="31–60 days",H807="61–90 days",H807="91+ days"),IF(D807&gt;=Setup!$B$4,0,DATEDIF(D807,Setup!$B$4,"D")),"")</f>
        <v/>
      </c>
      <c r="H807" s="14" t="str">
        <f>IF(AND(A807="",B807="",C807="",D807="",E807="",F807=""),"",IF(OR(A807="",B807="",C807="",D807="",E807="",F807=""),"Incomplete",IF(COUNTIF($L$5:$L$1004,L807)&gt;1,"Check invoice #",IF(OR(COUNT(E807)=0,COUNT(F807)=0),"Check amounts",IF(OR(E807&lt;0,F807&lt;0,F807&gt;E807),"Check amounts",IF(OR(COUNT(C807)=0,COUNT(D807)=0),"Check dates",IF(D807&lt;C807,"Check dates",IF(ROUND(F807,2)=0,"Paid / zero balance",IF(Setup!$B$4="","Set aging date",IF(D807&gt;=Setup!$B$4,"Current",IF(DATEDIF(D807,Setup!$B$4,"D")&lt;=30,"1–30 days",IF(DATEDIF(D807,Setup!$B$4,"D")&lt;=60,"31–60 days",IF(DATEDIF(D807,Setup!$B$4,"D")&lt;=90,"61–90 days","91+ days")))))))))))))</f>
        <v/>
      </c>
      <c r="I807" s="5"/>
      <c r="J807" s="15">
        <f>IF(OR(H807="Current",H807="1–30 days",H807="31–60 days",H807="61–90 days",H807="91+ days"),F807,0)</f>
        <v>0</v>
      </c>
      <c r="K807">
        <f>IF(J807&gt;0,IF(COUNTIFS($M$5:$M807,M807,$J$5:$J807,"&gt;0")=1,1,0),0)</f>
        <v>0</v>
      </c>
      <c r="L807" t="str">
        <f>IF(A807="","","k"&amp;SUBSTITUTE(SUBSTITUTE(SUBSTITUTE(SUBSTITUTE(SUBSTITUTE(SUBSTITUTE(A807,"~","{t}"),"*","{s}"),"?","{q}"),"&lt;","{lt}"),"&gt;","{gt}"),"=","{eq}"))</f>
        <v/>
      </c>
      <c r="M807" t="str">
        <f>IF(B807="","","k"&amp;SUBSTITUTE(SUBSTITUTE(SUBSTITUTE(SUBSTITUTE(SUBSTITUTE(SUBSTITUTE(B807,"~","{t}"),"*","{s}"),"?","{q}"),"&lt;","{lt}"),"&gt;","{gt}"),"=","{eq}"))</f>
        <v/>
      </c>
    </row>
    <row r="808" spans="1:13" x14ac:dyDescent="0.25">
      <c r="A808" s="5"/>
      <c r="B808" s="5"/>
      <c r="C808" s="8"/>
      <c r="D808" s="8"/>
      <c r="E808" s="12"/>
      <c r="F808" s="12"/>
      <c r="G808" s="13" t="str">
        <f>IF(OR(H808="Current",H808="1–30 days",H808="31–60 days",H808="61–90 days",H808="91+ days"),IF(D808&gt;=Setup!$B$4,0,DATEDIF(D808,Setup!$B$4,"D")),"")</f>
        <v/>
      </c>
      <c r="H808" s="14" t="str">
        <f>IF(AND(A808="",B808="",C808="",D808="",E808="",F808=""),"",IF(OR(A808="",B808="",C808="",D808="",E808="",F808=""),"Incomplete",IF(COUNTIF($L$5:$L$1004,L808)&gt;1,"Check invoice #",IF(OR(COUNT(E808)=0,COUNT(F808)=0),"Check amounts",IF(OR(E808&lt;0,F808&lt;0,F808&gt;E808),"Check amounts",IF(OR(COUNT(C808)=0,COUNT(D808)=0),"Check dates",IF(D808&lt;C808,"Check dates",IF(ROUND(F808,2)=0,"Paid / zero balance",IF(Setup!$B$4="","Set aging date",IF(D808&gt;=Setup!$B$4,"Current",IF(DATEDIF(D808,Setup!$B$4,"D")&lt;=30,"1–30 days",IF(DATEDIF(D808,Setup!$B$4,"D")&lt;=60,"31–60 days",IF(DATEDIF(D808,Setup!$B$4,"D")&lt;=90,"61–90 days","91+ days")))))))))))))</f>
        <v/>
      </c>
      <c r="I808" s="5"/>
      <c r="J808" s="15">
        <f>IF(OR(H808="Current",H808="1–30 days",H808="31–60 days",H808="61–90 days",H808="91+ days"),F808,0)</f>
        <v>0</v>
      </c>
      <c r="K808">
        <f>IF(J808&gt;0,IF(COUNTIFS($M$5:$M808,M808,$J$5:$J808,"&gt;0")=1,1,0),0)</f>
        <v>0</v>
      </c>
      <c r="L808" t="str">
        <f>IF(A808="","","k"&amp;SUBSTITUTE(SUBSTITUTE(SUBSTITUTE(SUBSTITUTE(SUBSTITUTE(SUBSTITUTE(A808,"~","{t}"),"*","{s}"),"?","{q}"),"&lt;","{lt}"),"&gt;","{gt}"),"=","{eq}"))</f>
        <v/>
      </c>
      <c r="M808" t="str">
        <f>IF(B808="","","k"&amp;SUBSTITUTE(SUBSTITUTE(SUBSTITUTE(SUBSTITUTE(SUBSTITUTE(SUBSTITUTE(B808,"~","{t}"),"*","{s}"),"?","{q}"),"&lt;","{lt}"),"&gt;","{gt}"),"=","{eq}"))</f>
        <v/>
      </c>
    </row>
    <row r="809" spans="1:13" x14ac:dyDescent="0.25">
      <c r="A809" s="5"/>
      <c r="B809" s="5"/>
      <c r="C809" s="8"/>
      <c r="D809" s="8"/>
      <c r="E809" s="12"/>
      <c r="F809" s="12"/>
      <c r="G809" s="13" t="str">
        <f>IF(OR(H809="Current",H809="1–30 days",H809="31–60 days",H809="61–90 days",H809="91+ days"),IF(D809&gt;=Setup!$B$4,0,DATEDIF(D809,Setup!$B$4,"D")),"")</f>
        <v/>
      </c>
      <c r="H809" s="14" t="str">
        <f>IF(AND(A809="",B809="",C809="",D809="",E809="",F809=""),"",IF(OR(A809="",B809="",C809="",D809="",E809="",F809=""),"Incomplete",IF(COUNTIF($L$5:$L$1004,L809)&gt;1,"Check invoice #",IF(OR(COUNT(E809)=0,COUNT(F809)=0),"Check amounts",IF(OR(E809&lt;0,F809&lt;0,F809&gt;E809),"Check amounts",IF(OR(COUNT(C809)=0,COUNT(D809)=0),"Check dates",IF(D809&lt;C809,"Check dates",IF(ROUND(F809,2)=0,"Paid / zero balance",IF(Setup!$B$4="","Set aging date",IF(D809&gt;=Setup!$B$4,"Current",IF(DATEDIF(D809,Setup!$B$4,"D")&lt;=30,"1–30 days",IF(DATEDIF(D809,Setup!$B$4,"D")&lt;=60,"31–60 days",IF(DATEDIF(D809,Setup!$B$4,"D")&lt;=90,"61–90 days","91+ days")))))))))))))</f>
        <v/>
      </c>
      <c r="I809" s="5"/>
      <c r="J809" s="15">
        <f>IF(OR(H809="Current",H809="1–30 days",H809="31–60 days",H809="61–90 days",H809="91+ days"),F809,0)</f>
        <v>0</v>
      </c>
      <c r="K809">
        <f>IF(J809&gt;0,IF(COUNTIFS($M$5:$M809,M809,$J$5:$J809,"&gt;0")=1,1,0),0)</f>
        <v>0</v>
      </c>
      <c r="L809" t="str">
        <f>IF(A809="","","k"&amp;SUBSTITUTE(SUBSTITUTE(SUBSTITUTE(SUBSTITUTE(SUBSTITUTE(SUBSTITUTE(A809,"~","{t}"),"*","{s}"),"?","{q}"),"&lt;","{lt}"),"&gt;","{gt}"),"=","{eq}"))</f>
        <v/>
      </c>
      <c r="M809" t="str">
        <f>IF(B809="","","k"&amp;SUBSTITUTE(SUBSTITUTE(SUBSTITUTE(SUBSTITUTE(SUBSTITUTE(SUBSTITUTE(B809,"~","{t}"),"*","{s}"),"?","{q}"),"&lt;","{lt}"),"&gt;","{gt}"),"=","{eq}"))</f>
        <v/>
      </c>
    </row>
    <row r="810" spans="1:13" x14ac:dyDescent="0.25">
      <c r="A810" s="5"/>
      <c r="B810" s="5"/>
      <c r="C810" s="8"/>
      <c r="D810" s="8"/>
      <c r="E810" s="12"/>
      <c r="F810" s="12"/>
      <c r="G810" s="13" t="str">
        <f>IF(OR(H810="Current",H810="1–30 days",H810="31–60 days",H810="61–90 days",H810="91+ days"),IF(D810&gt;=Setup!$B$4,0,DATEDIF(D810,Setup!$B$4,"D")),"")</f>
        <v/>
      </c>
      <c r="H810" s="14" t="str">
        <f>IF(AND(A810="",B810="",C810="",D810="",E810="",F810=""),"",IF(OR(A810="",B810="",C810="",D810="",E810="",F810=""),"Incomplete",IF(COUNTIF($L$5:$L$1004,L810)&gt;1,"Check invoice #",IF(OR(COUNT(E810)=0,COUNT(F810)=0),"Check amounts",IF(OR(E810&lt;0,F810&lt;0,F810&gt;E810),"Check amounts",IF(OR(COUNT(C810)=0,COUNT(D810)=0),"Check dates",IF(D810&lt;C810,"Check dates",IF(ROUND(F810,2)=0,"Paid / zero balance",IF(Setup!$B$4="","Set aging date",IF(D810&gt;=Setup!$B$4,"Current",IF(DATEDIF(D810,Setup!$B$4,"D")&lt;=30,"1–30 days",IF(DATEDIF(D810,Setup!$B$4,"D")&lt;=60,"31–60 days",IF(DATEDIF(D810,Setup!$B$4,"D")&lt;=90,"61–90 days","91+ days")))))))))))))</f>
        <v/>
      </c>
      <c r="I810" s="5"/>
      <c r="J810" s="15">
        <f>IF(OR(H810="Current",H810="1–30 days",H810="31–60 days",H810="61–90 days",H810="91+ days"),F810,0)</f>
        <v>0</v>
      </c>
      <c r="K810">
        <f>IF(J810&gt;0,IF(COUNTIFS($M$5:$M810,M810,$J$5:$J810,"&gt;0")=1,1,0),0)</f>
        <v>0</v>
      </c>
      <c r="L810" t="str">
        <f>IF(A810="","","k"&amp;SUBSTITUTE(SUBSTITUTE(SUBSTITUTE(SUBSTITUTE(SUBSTITUTE(SUBSTITUTE(A810,"~","{t}"),"*","{s}"),"?","{q}"),"&lt;","{lt}"),"&gt;","{gt}"),"=","{eq}"))</f>
        <v/>
      </c>
      <c r="M810" t="str">
        <f>IF(B810="","","k"&amp;SUBSTITUTE(SUBSTITUTE(SUBSTITUTE(SUBSTITUTE(SUBSTITUTE(SUBSTITUTE(B810,"~","{t}"),"*","{s}"),"?","{q}"),"&lt;","{lt}"),"&gt;","{gt}"),"=","{eq}"))</f>
        <v/>
      </c>
    </row>
    <row r="811" spans="1:13" x14ac:dyDescent="0.25">
      <c r="A811" s="5"/>
      <c r="B811" s="5"/>
      <c r="C811" s="8"/>
      <c r="D811" s="8"/>
      <c r="E811" s="12"/>
      <c r="F811" s="12"/>
      <c r="G811" s="13" t="str">
        <f>IF(OR(H811="Current",H811="1–30 days",H811="31–60 days",H811="61–90 days",H811="91+ days"),IF(D811&gt;=Setup!$B$4,0,DATEDIF(D811,Setup!$B$4,"D")),"")</f>
        <v/>
      </c>
      <c r="H811" s="14" t="str">
        <f>IF(AND(A811="",B811="",C811="",D811="",E811="",F811=""),"",IF(OR(A811="",B811="",C811="",D811="",E811="",F811=""),"Incomplete",IF(COUNTIF($L$5:$L$1004,L811)&gt;1,"Check invoice #",IF(OR(COUNT(E811)=0,COUNT(F811)=0),"Check amounts",IF(OR(E811&lt;0,F811&lt;0,F811&gt;E811),"Check amounts",IF(OR(COUNT(C811)=0,COUNT(D811)=0),"Check dates",IF(D811&lt;C811,"Check dates",IF(ROUND(F811,2)=0,"Paid / zero balance",IF(Setup!$B$4="","Set aging date",IF(D811&gt;=Setup!$B$4,"Current",IF(DATEDIF(D811,Setup!$B$4,"D")&lt;=30,"1–30 days",IF(DATEDIF(D811,Setup!$B$4,"D")&lt;=60,"31–60 days",IF(DATEDIF(D811,Setup!$B$4,"D")&lt;=90,"61–90 days","91+ days")))))))))))))</f>
        <v/>
      </c>
      <c r="I811" s="5"/>
      <c r="J811" s="15">
        <f>IF(OR(H811="Current",H811="1–30 days",H811="31–60 days",H811="61–90 days",H811="91+ days"),F811,0)</f>
        <v>0</v>
      </c>
      <c r="K811">
        <f>IF(J811&gt;0,IF(COUNTIFS($M$5:$M811,M811,$J$5:$J811,"&gt;0")=1,1,0),0)</f>
        <v>0</v>
      </c>
      <c r="L811" t="str">
        <f>IF(A811="","","k"&amp;SUBSTITUTE(SUBSTITUTE(SUBSTITUTE(SUBSTITUTE(SUBSTITUTE(SUBSTITUTE(A811,"~","{t}"),"*","{s}"),"?","{q}"),"&lt;","{lt}"),"&gt;","{gt}"),"=","{eq}"))</f>
        <v/>
      </c>
      <c r="M811" t="str">
        <f>IF(B811="","","k"&amp;SUBSTITUTE(SUBSTITUTE(SUBSTITUTE(SUBSTITUTE(SUBSTITUTE(SUBSTITUTE(B811,"~","{t}"),"*","{s}"),"?","{q}"),"&lt;","{lt}"),"&gt;","{gt}"),"=","{eq}"))</f>
        <v/>
      </c>
    </row>
    <row r="812" spans="1:13" x14ac:dyDescent="0.25">
      <c r="A812" s="5"/>
      <c r="B812" s="5"/>
      <c r="C812" s="8"/>
      <c r="D812" s="8"/>
      <c r="E812" s="12"/>
      <c r="F812" s="12"/>
      <c r="G812" s="13" t="str">
        <f>IF(OR(H812="Current",H812="1–30 days",H812="31–60 days",H812="61–90 days",H812="91+ days"),IF(D812&gt;=Setup!$B$4,0,DATEDIF(D812,Setup!$B$4,"D")),"")</f>
        <v/>
      </c>
      <c r="H812" s="14" t="str">
        <f>IF(AND(A812="",B812="",C812="",D812="",E812="",F812=""),"",IF(OR(A812="",B812="",C812="",D812="",E812="",F812=""),"Incomplete",IF(COUNTIF($L$5:$L$1004,L812)&gt;1,"Check invoice #",IF(OR(COUNT(E812)=0,COUNT(F812)=0),"Check amounts",IF(OR(E812&lt;0,F812&lt;0,F812&gt;E812),"Check amounts",IF(OR(COUNT(C812)=0,COUNT(D812)=0),"Check dates",IF(D812&lt;C812,"Check dates",IF(ROUND(F812,2)=0,"Paid / zero balance",IF(Setup!$B$4="","Set aging date",IF(D812&gt;=Setup!$B$4,"Current",IF(DATEDIF(D812,Setup!$B$4,"D")&lt;=30,"1–30 days",IF(DATEDIF(D812,Setup!$B$4,"D")&lt;=60,"31–60 days",IF(DATEDIF(D812,Setup!$B$4,"D")&lt;=90,"61–90 days","91+ days")))))))))))))</f>
        <v/>
      </c>
      <c r="I812" s="5"/>
      <c r="J812" s="15">
        <f>IF(OR(H812="Current",H812="1–30 days",H812="31–60 days",H812="61–90 days",H812="91+ days"),F812,0)</f>
        <v>0</v>
      </c>
      <c r="K812">
        <f>IF(J812&gt;0,IF(COUNTIFS($M$5:$M812,M812,$J$5:$J812,"&gt;0")=1,1,0),0)</f>
        <v>0</v>
      </c>
      <c r="L812" t="str">
        <f>IF(A812="","","k"&amp;SUBSTITUTE(SUBSTITUTE(SUBSTITUTE(SUBSTITUTE(SUBSTITUTE(SUBSTITUTE(A812,"~","{t}"),"*","{s}"),"?","{q}"),"&lt;","{lt}"),"&gt;","{gt}"),"=","{eq}"))</f>
        <v/>
      </c>
      <c r="M812" t="str">
        <f>IF(B812="","","k"&amp;SUBSTITUTE(SUBSTITUTE(SUBSTITUTE(SUBSTITUTE(SUBSTITUTE(SUBSTITUTE(B812,"~","{t}"),"*","{s}"),"?","{q}"),"&lt;","{lt}"),"&gt;","{gt}"),"=","{eq}"))</f>
        <v/>
      </c>
    </row>
    <row r="813" spans="1:13" x14ac:dyDescent="0.25">
      <c r="A813" s="5"/>
      <c r="B813" s="5"/>
      <c r="C813" s="8"/>
      <c r="D813" s="8"/>
      <c r="E813" s="12"/>
      <c r="F813" s="12"/>
      <c r="G813" s="13" t="str">
        <f>IF(OR(H813="Current",H813="1–30 days",H813="31–60 days",H813="61–90 days",H813="91+ days"),IF(D813&gt;=Setup!$B$4,0,DATEDIF(D813,Setup!$B$4,"D")),"")</f>
        <v/>
      </c>
      <c r="H813" s="14" t="str">
        <f>IF(AND(A813="",B813="",C813="",D813="",E813="",F813=""),"",IF(OR(A813="",B813="",C813="",D813="",E813="",F813=""),"Incomplete",IF(COUNTIF($L$5:$L$1004,L813)&gt;1,"Check invoice #",IF(OR(COUNT(E813)=0,COUNT(F813)=0),"Check amounts",IF(OR(E813&lt;0,F813&lt;0,F813&gt;E813),"Check amounts",IF(OR(COUNT(C813)=0,COUNT(D813)=0),"Check dates",IF(D813&lt;C813,"Check dates",IF(ROUND(F813,2)=0,"Paid / zero balance",IF(Setup!$B$4="","Set aging date",IF(D813&gt;=Setup!$B$4,"Current",IF(DATEDIF(D813,Setup!$B$4,"D")&lt;=30,"1–30 days",IF(DATEDIF(D813,Setup!$B$4,"D")&lt;=60,"31–60 days",IF(DATEDIF(D813,Setup!$B$4,"D")&lt;=90,"61–90 days","91+ days")))))))))))))</f>
        <v/>
      </c>
      <c r="I813" s="5"/>
      <c r="J813" s="15">
        <f>IF(OR(H813="Current",H813="1–30 days",H813="31–60 days",H813="61–90 days",H813="91+ days"),F813,0)</f>
        <v>0</v>
      </c>
      <c r="K813">
        <f>IF(J813&gt;0,IF(COUNTIFS($M$5:$M813,M813,$J$5:$J813,"&gt;0")=1,1,0),0)</f>
        <v>0</v>
      </c>
      <c r="L813" t="str">
        <f>IF(A813="","","k"&amp;SUBSTITUTE(SUBSTITUTE(SUBSTITUTE(SUBSTITUTE(SUBSTITUTE(SUBSTITUTE(A813,"~","{t}"),"*","{s}"),"?","{q}"),"&lt;","{lt}"),"&gt;","{gt}"),"=","{eq}"))</f>
        <v/>
      </c>
      <c r="M813" t="str">
        <f>IF(B813="","","k"&amp;SUBSTITUTE(SUBSTITUTE(SUBSTITUTE(SUBSTITUTE(SUBSTITUTE(SUBSTITUTE(B813,"~","{t}"),"*","{s}"),"?","{q}"),"&lt;","{lt}"),"&gt;","{gt}"),"=","{eq}"))</f>
        <v/>
      </c>
    </row>
    <row r="814" spans="1:13" x14ac:dyDescent="0.25">
      <c r="A814" s="5"/>
      <c r="B814" s="5"/>
      <c r="C814" s="8"/>
      <c r="D814" s="8"/>
      <c r="E814" s="12"/>
      <c r="F814" s="12"/>
      <c r="G814" s="13" t="str">
        <f>IF(OR(H814="Current",H814="1–30 days",H814="31–60 days",H814="61–90 days",H814="91+ days"),IF(D814&gt;=Setup!$B$4,0,DATEDIF(D814,Setup!$B$4,"D")),"")</f>
        <v/>
      </c>
      <c r="H814" s="14" t="str">
        <f>IF(AND(A814="",B814="",C814="",D814="",E814="",F814=""),"",IF(OR(A814="",B814="",C814="",D814="",E814="",F814=""),"Incomplete",IF(COUNTIF($L$5:$L$1004,L814)&gt;1,"Check invoice #",IF(OR(COUNT(E814)=0,COUNT(F814)=0),"Check amounts",IF(OR(E814&lt;0,F814&lt;0,F814&gt;E814),"Check amounts",IF(OR(COUNT(C814)=0,COUNT(D814)=0),"Check dates",IF(D814&lt;C814,"Check dates",IF(ROUND(F814,2)=0,"Paid / zero balance",IF(Setup!$B$4="","Set aging date",IF(D814&gt;=Setup!$B$4,"Current",IF(DATEDIF(D814,Setup!$B$4,"D")&lt;=30,"1–30 days",IF(DATEDIF(D814,Setup!$B$4,"D")&lt;=60,"31–60 days",IF(DATEDIF(D814,Setup!$B$4,"D")&lt;=90,"61–90 days","91+ days")))))))))))))</f>
        <v/>
      </c>
      <c r="I814" s="5"/>
      <c r="J814" s="15">
        <f>IF(OR(H814="Current",H814="1–30 days",H814="31–60 days",H814="61–90 days",H814="91+ days"),F814,0)</f>
        <v>0</v>
      </c>
      <c r="K814">
        <f>IF(J814&gt;0,IF(COUNTIFS($M$5:$M814,M814,$J$5:$J814,"&gt;0")=1,1,0),0)</f>
        <v>0</v>
      </c>
      <c r="L814" t="str">
        <f>IF(A814="","","k"&amp;SUBSTITUTE(SUBSTITUTE(SUBSTITUTE(SUBSTITUTE(SUBSTITUTE(SUBSTITUTE(A814,"~","{t}"),"*","{s}"),"?","{q}"),"&lt;","{lt}"),"&gt;","{gt}"),"=","{eq}"))</f>
        <v/>
      </c>
      <c r="M814" t="str">
        <f>IF(B814="","","k"&amp;SUBSTITUTE(SUBSTITUTE(SUBSTITUTE(SUBSTITUTE(SUBSTITUTE(SUBSTITUTE(B814,"~","{t}"),"*","{s}"),"?","{q}"),"&lt;","{lt}"),"&gt;","{gt}"),"=","{eq}"))</f>
        <v/>
      </c>
    </row>
    <row r="815" spans="1:13" x14ac:dyDescent="0.25">
      <c r="A815" s="5"/>
      <c r="B815" s="5"/>
      <c r="C815" s="8"/>
      <c r="D815" s="8"/>
      <c r="E815" s="12"/>
      <c r="F815" s="12"/>
      <c r="G815" s="13" t="str">
        <f>IF(OR(H815="Current",H815="1–30 days",H815="31–60 days",H815="61–90 days",H815="91+ days"),IF(D815&gt;=Setup!$B$4,0,DATEDIF(D815,Setup!$B$4,"D")),"")</f>
        <v/>
      </c>
      <c r="H815" s="14" t="str">
        <f>IF(AND(A815="",B815="",C815="",D815="",E815="",F815=""),"",IF(OR(A815="",B815="",C815="",D815="",E815="",F815=""),"Incomplete",IF(COUNTIF($L$5:$L$1004,L815)&gt;1,"Check invoice #",IF(OR(COUNT(E815)=0,COUNT(F815)=0),"Check amounts",IF(OR(E815&lt;0,F815&lt;0,F815&gt;E815),"Check amounts",IF(OR(COUNT(C815)=0,COUNT(D815)=0),"Check dates",IF(D815&lt;C815,"Check dates",IF(ROUND(F815,2)=0,"Paid / zero balance",IF(Setup!$B$4="","Set aging date",IF(D815&gt;=Setup!$B$4,"Current",IF(DATEDIF(D815,Setup!$B$4,"D")&lt;=30,"1–30 days",IF(DATEDIF(D815,Setup!$B$4,"D")&lt;=60,"31–60 days",IF(DATEDIF(D815,Setup!$B$4,"D")&lt;=90,"61–90 days","91+ days")))))))))))))</f>
        <v/>
      </c>
      <c r="I815" s="5"/>
      <c r="J815" s="15">
        <f>IF(OR(H815="Current",H815="1–30 days",H815="31–60 days",H815="61–90 days",H815="91+ days"),F815,0)</f>
        <v>0</v>
      </c>
      <c r="K815">
        <f>IF(J815&gt;0,IF(COUNTIFS($M$5:$M815,M815,$J$5:$J815,"&gt;0")=1,1,0),0)</f>
        <v>0</v>
      </c>
      <c r="L815" t="str">
        <f>IF(A815="","","k"&amp;SUBSTITUTE(SUBSTITUTE(SUBSTITUTE(SUBSTITUTE(SUBSTITUTE(SUBSTITUTE(A815,"~","{t}"),"*","{s}"),"?","{q}"),"&lt;","{lt}"),"&gt;","{gt}"),"=","{eq}"))</f>
        <v/>
      </c>
      <c r="M815" t="str">
        <f>IF(B815="","","k"&amp;SUBSTITUTE(SUBSTITUTE(SUBSTITUTE(SUBSTITUTE(SUBSTITUTE(SUBSTITUTE(B815,"~","{t}"),"*","{s}"),"?","{q}"),"&lt;","{lt}"),"&gt;","{gt}"),"=","{eq}"))</f>
        <v/>
      </c>
    </row>
    <row r="816" spans="1:13" x14ac:dyDescent="0.25">
      <c r="A816" s="5"/>
      <c r="B816" s="5"/>
      <c r="C816" s="8"/>
      <c r="D816" s="8"/>
      <c r="E816" s="12"/>
      <c r="F816" s="12"/>
      <c r="G816" s="13" t="str">
        <f>IF(OR(H816="Current",H816="1–30 days",H816="31–60 days",H816="61–90 days",H816="91+ days"),IF(D816&gt;=Setup!$B$4,0,DATEDIF(D816,Setup!$B$4,"D")),"")</f>
        <v/>
      </c>
      <c r="H816" s="14" t="str">
        <f>IF(AND(A816="",B816="",C816="",D816="",E816="",F816=""),"",IF(OR(A816="",B816="",C816="",D816="",E816="",F816=""),"Incomplete",IF(COUNTIF($L$5:$L$1004,L816)&gt;1,"Check invoice #",IF(OR(COUNT(E816)=0,COUNT(F816)=0),"Check amounts",IF(OR(E816&lt;0,F816&lt;0,F816&gt;E816),"Check amounts",IF(OR(COUNT(C816)=0,COUNT(D816)=0),"Check dates",IF(D816&lt;C816,"Check dates",IF(ROUND(F816,2)=0,"Paid / zero balance",IF(Setup!$B$4="","Set aging date",IF(D816&gt;=Setup!$B$4,"Current",IF(DATEDIF(D816,Setup!$B$4,"D")&lt;=30,"1–30 days",IF(DATEDIF(D816,Setup!$B$4,"D")&lt;=60,"31–60 days",IF(DATEDIF(D816,Setup!$B$4,"D")&lt;=90,"61–90 days","91+ days")))))))))))))</f>
        <v/>
      </c>
      <c r="I816" s="5"/>
      <c r="J816" s="15">
        <f>IF(OR(H816="Current",H816="1–30 days",H816="31–60 days",H816="61–90 days",H816="91+ days"),F816,0)</f>
        <v>0</v>
      </c>
      <c r="K816">
        <f>IF(J816&gt;0,IF(COUNTIFS($M$5:$M816,M816,$J$5:$J816,"&gt;0")=1,1,0),0)</f>
        <v>0</v>
      </c>
      <c r="L816" t="str">
        <f>IF(A816="","","k"&amp;SUBSTITUTE(SUBSTITUTE(SUBSTITUTE(SUBSTITUTE(SUBSTITUTE(SUBSTITUTE(A816,"~","{t}"),"*","{s}"),"?","{q}"),"&lt;","{lt}"),"&gt;","{gt}"),"=","{eq}"))</f>
        <v/>
      </c>
      <c r="M816" t="str">
        <f>IF(B816="","","k"&amp;SUBSTITUTE(SUBSTITUTE(SUBSTITUTE(SUBSTITUTE(SUBSTITUTE(SUBSTITUTE(B816,"~","{t}"),"*","{s}"),"?","{q}"),"&lt;","{lt}"),"&gt;","{gt}"),"=","{eq}"))</f>
        <v/>
      </c>
    </row>
    <row r="817" spans="1:13" x14ac:dyDescent="0.25">
      <c r="A817" s="5"/>
      <c r="B817" s="5"/>
      <c r="C817" s="8"/>
      <c r="D817" s="8"/>
      <c r="E817" s="12"/>
      <c r="F817" s="12"/>
      <c r="G817" s="13" t="str">
        <f>IF(OR(H817="Current",H817="1–30 days",H817="31–60 days",H817="61–90 days",H817="91+ days"),IF(D817&gt;=Setup!$B$4,0,DATEDIF(D817,Setup!$B$4,"D")),"")</f>
        <v/>
      </c>
      <c r="H817" s="14" t="str">
        <f>IF(AND(A817="",B817="",C817="",D817="",E817="",F817=""),"",IF(OR(A817="",B817="",C817="",D817="",E817="",F817=""),"Incomplete",IF(COUNTIF($L$5:$L$1004,L817)&gt;1,"Check invoice #",IF(OR(COUNT(E817)=0,COUNT(F817)=0),"Check amounts",IF(OR(E817&lt;0,F817&lt;0,F817&gt;E817),"Check amounts",IF(OR(COUNT(C817)=0,COUNT(D817)=0),"Check dates",IF(D817&lt;C817,"Check dates",IF(ROUND(F817,2)=0,"Paid / zero balance",IF(Setup!$B$4="","Set aging date",IF(D817&gt;=Setup!$B$4,"Current",IF(DATEDIF(D817,Setup!$B$4,"D")&lt;=30,"1–30 days",IF(DATEDIF(D817,Setup!$B$4,"D")&lt;=60,"31–60 days",IF(DATEDIF(D817,Setup!$B$4,"D")&lt;=90,"61–90 days","91+ days")))))))))))))</f>
        <v/>
      </c>
      <c r="I817" s="5"/>
      <c r="J817" s="15">
        <f>IF(OR(H817="Current",H817="1–30 days",H817="31–60 days",H817="61–90 days",H817="91+ days"),F817,0)</f>
        <v>0</v>
      </c>
      <c r="K817">
        <f>IF(J817&gt;0,IF(COUNTIFS($M$5:$M817,M817,$J$5:$J817,"&gt;0")=1,1,0),0)</f>
        <v>0</v>
      </c>
      <c r="L817" t="str">
        <f>IF(A817="","","k"&amp;SUBSTITUTE(SUBSTITUTE(SUBSTITUTE(SUBSTITUTE(SUBSTITUTE(SUBSTITUTE(A817,"~","{t}"),"*","{s}"),"?","{q}"),"&lt;","{lt}"),"&gt;","{gt}"),"=","{eq}"))</f>
        <v/>
      </c>
      <c r="M817" t="str">
        <f>IF(B817="","","k"&amp;SUBSTITUTE(SUBSTITUTE(SUBSTITUTE(SUBSTITUTE(SUBSTITUTE(SUBSTITUTE(B817,"~","{t}"),"*","{s}"),"?","{q}"),"&lt;","{lt}"),"&gt;","{gt}"),"=","{eq}"))</f>
        <v/>
      </c>
    </row>
    <row r="818" spans="1:13" x14ac:dyDescent="0.25">
      <c r="A818" s="5"/>
      <c r="B818" s="5"/>
      <c r="C818" s="8"/>
      <c r="D818" s="8"/>
      <c r="E818" s="12"/>
      <c r="F818" s="12"/>
      <c r="G818" s="13" t="str">
        <f>IF(OR(H818="Current",H818="1–30 days",H818="31–60 days",H818="61–90 days",H818="91+ days"),IF(D818&gt;=Setup!$B$4,0,DATEDIF(D818,Setup!$B$4,"D")),"")</f>
        <v/>
      </c>
      <c r="H818" s="14" t="str">
        <f>IF(AND(A818="",B818="",C818="",D818="",E818="",F818=""),"",IF(OR(A818="",B818="",C818="",D818="",E818="",F818=""),"Incomplete",IF(COUNTIF($L$5:$L$1004,L818)&gt;1,"Check invoice #",IF(OR(COUNT(E818)=0,COUNT(F818)=0),"Check amounts",IF(OR(E818&lt;0,F818&lt;0,F818&gt;E818),"Check amounts",IF(OR(COUNT(C818)=0,COUNT(D818)=0),"Check dates",IF(D818&lt;C818,"Check dates",IF(ROUND(F818,2)=0,"Paid / zero balance",IF(Setup!$B$4="","Set aging date",IF(D818&gt;=Setup!$B$4,"Current",IF(DATEDIF(D818,Setup!$B$4,"D")&lt;=30,"1–30 days",IF(DATEDIF(D818,Setup!$B$4,"D")&lt;=60,"31–60 days",IF(DATEDIF(D818,Setup!$B$4,"D")&lt;=90,"61–90 days","91+ days")))))))))))))</f>
        <v/>
      </c>
      <c r="I818" s="5"/>
      <c r="J818" s="15">
        <f>IF(OR(H818="Current",H818="1–30 days",H818="31–60 days",H818="61–90 days",H818="91+ days"),F818,0)</f>
        <v>0</v>
      </c>
      <c r="K818">
        <f>IF(J818&gt;0,IF(COUNTIFS($M$5:$M818,M818,$J$5:$J818,"&gt;0")=1,1,0),0)</f>
        <v>0</v>
      </c>
      <c r="L818" t="str">
        <f>IF(A818="","","k"&amp;SUBSTITUTE(SUBSTITUTE(SUBSTITUTE(SUBSTITUTE(SUBSTITUTE(SUBSTITUTE(A818,"~","{t}"),"*","{s}"),"?","{q}"),"&lt;","{lt}"),"&gt;","{gt}"),"=","{eq}"))</f>
        <v/>
      </c>
      <c r="M818" t="str">
        <f>IF(B818="","","k"&amp;SUBSTITUTE(SUBSTITUTE(SUBSTITUTE(SUBSTITUTE(SUBSTITUTE(SUBSTITUTE(B818,"~","{t}"),"*","{s}"),"?","{q}"),"&lt;","{lt}"),"&gt;","{gt}"),"=","{eq}"))</f>
        <v/>
      </c>
    </row>
    <row r="819" spans="1:13" x14ac:dyDescent="0.25">
      <c r="A819" s="5"/>
      <c r="B819" s="5"/>
      <c r="C819" s="8"/>
      <c r="D819" s="8"/>
      <c r="E819" s="12"/>
      <c r="F819" s="12"/>
      <c r="G819" s="13" t="str">
        <f>IF(OR(H819="Current",H819="1–30 days",H819="31–60 days",H819="61–90 days",H819="91+ days"),IF(D819&gt;=Setup!$B$4,0,DATEDIF(D819,Setup!$B$4,"D")),"")</f>
        <v/>
      </c>
      <c r="H819" s="14" t="str">
        <f>IF(AND(A819="",B819="",C819="",D819="",E819="",F819=""),"",IF(OR(A819="",B819="",C819="",D819="",E819="",F819=""),"Incomplete",IF(COUNTIF($L$5:$L$1004,L819)&gt;1,"Check invoice #",IF(OR(COUNT(E819)=0,COUNT(F819)=0),"Check amounts",IF(OR(E819&lt;0,F819&lt;0,F819&gt;E819),"Check amounts",IF(OR(COUNT(C819)=0,COUNT(D819)=0),"Check dates",IF(D819&lt;C819,"Check dates",IF(ROUND(F819,2)=0,"Paid / zero balance",IF(Setup!$B$4="","Set aging date",IF(D819&gt;=Setup!$B$4,"Current",IF(DATEDIF(D819,Setup!$B$4,"D")&lt;=30,"1–30 days",IF(DATEDIF(D819,Setup!$B$4,"D")&lt;=60,"31–60 days",IF(DATEDIF(D819,Setup!$B$4,"D")&lt;=90,"61–90 days","91+ days")))))))))))))</f>
        <v/>
      </c>
      <c r="I819" s="5"/>
      <c r="J819" s="15">
        <f>IF(OR(H819="Current",H819="1–30 days",H819="31–60 days",H819="61–90 days",H819="91+ days"),F819,0)</f>
        <v>0</v>
      </c>
      <c r="K819">
        <f>IF(J819&gt;0,IF(COUNTIFS($M$5:$M819,M819,$J$5:$J819,"&gt;0")=1,1,0),0)</f>
        <v>0</v>
      </c>
      <c r="L819" t="str">
        <f>IF(A819="","","k"&amp;SUBSTITUTE(SUBSTITUTE(SUBSTITUTE(SUBSTITUTE(SUBSTITUTE(SUBSTITUTE(A819,"~","{t}"),"*","{s}"),"?","{q}"),"&lt;","{lt}"),"&gt;","{gt}"),"=","{eq}"))</f>
        <v/>
      </c>
      <c r="M819" t="str">
        <f>IF(B819="","","k"&amp;SUBSTITUTE(SUBSTITUTE(SUBSTITUTE(SUBSTITUTE(SUBSTITUTE(SUBSTITUTE(B819,"~","{t}"),"*","{s}"),"?","{q}"),"&lt;","{lt}"),"&gt;","{gt}"),"=","{eq}"))</f>
        <v/>
      </c>
    </row>
    <row r="820" spans="1:13" x14ac:dyDescent="0.25">
      <c r="A820" s="5"/>
      <c r="B820" s="5"/>
      <c r="C820" s="8"/>
      <c r="D820" s="8"/>
      <c r="E820" s="12"/>
      <c r="F820" s="12"/>
      <c r="G820" s="13" t="str">
        <f>IF(OR(H820="Current",H820="1–30 days",H820="31–60 days",H820="61–90 days",H820="91+ days"),IF(D820&gt;=Setup!$B$4,0,DATEDIF(D820,Setup!$B$4,"D")),"")</f>
        <v/>
      </c>
      <c r="H820" s="14" t="str">
        <f>IF(AND(A820="",B820="",C820="",D820="",E820="",F820=""),"",IF(OR(A820="",B820="",C820="",D820="",E820="",F820=""),"Incomplete",IF(COUNTIF($L$5:$L$1004,L820)&gt;1,"Check invoice #",IF(OR(COUNT(E820)=0,COUNT(F820)=0),"Check amounts",IF(OR(E820&lt;0,F820&lt;0,F820&gt;E820),"Check amounts",IF(OR(COUNT(C820)=0,COUNT(D820)=0),"Check dates",IF(D820&lt;C820,"Check dates",IF(ROUND(F820,2)=0,"Paid / zero balance",IF(Setup!$B$4="","Set aging date",IF(D820&gt;=Setup!$B$4,"Current",IF(DATEDIF(D820,Setup!$B$4,"D")&lt;=30,"1–30 days",IF(DATEDIF(D820,Setup!$B$4,"D")&lt;=60,"31–60 days",IF(DATEDIF(D820,Setup!$B$4,"D")&lt;=90,"61–90 days","91+ days")))))))))))))</f>
        <v/>
      </c>
      <c r="I820" s="5"/>
      <c r="J820" s="15">
        <f>IF(OR(H820="Current",H820="1–30 days",H820="31–60 days",H820="61–90 days",H820="91+ days"),F820,0)</f>
        <v>0</v>
      </c>
      <c r="K820">
        <f>IF(J820&gt;0,IF(COUNTIFS($M$5:$M820,M820,$J$5:$J820,"&gt;0")=1,1,0),0)</f>
        <v>0</v>
      </c>
      <c r="L820" t="str">
        <f>IF(A820="","","k"&amp;SUBSTITUTE(SUBSTITUTE(SUBSTITUTE(SUBSTITUTE(SUBSTITUTE(SUBSTITUTE(A820,"~","{t}"),"*","{s}"),"?","{q}"),"&lt;","{lt}"),"&gt;","{gt}"),"=","{eq}"))</f>
        <v/>
      </c>
      <c r="M820" t="str">
        <f>IF(B820="","","k"&amp;SUBSTITUTE(SUBSTITUTE(SUBSTITUTE(SUBSTITUTE(SUBSTITUTE(SUBSTITUTE(B820,"~","{t}"),"*","{s}"),"?","{q}"),"&lt;","{lt}"),"&gt;","{gt}"),"=","{eq}"))</f>
        <v/>
      </c>
    </row>
    <row r="821" spans="1:13" x14ac:dyDescent="0.25">
      <c r="A821" s="5"/>
      <c r="B821" s="5"/>
      <c r="C821" s="8"/>
      <c r="D821" s="8"/>
      <c r="E821" s="12"/>
      <c r="F821" s="12"/>
      <c r="G821" s="13" t="str">
        <f>IF(OR(H821="Current",H821="1–30 days",H821="31–60 days",H821="61–90 days",H821="91+ days"),IF(D821&gt;=Setup!$B$4,0,DATEDIF(D821,Setup!$B$4,"D")),"")</f>
        <v/>
      </c>
      <c r="H821" s="14" t="str">
        <f>IF(AND(A821="",B821="",C821="",D821="",E821="",F821=""),"",IF(OR(A821="",B821="",C821="",D821="",E821="",F821=""),"Incomplete",IF(COUNTIF($L$5:$L$1004,L821)&gt;1,"Check invoice #",IF(OR(COUNT(E821)=0,COUNT(F821)=0),"Check amounts",IF(OR(E821&lt;0,F821&lt;0,F821&gt;E821),"Check amounts",IF(OR(COUNT(C821)=0,COUNT(D821)=0),"Check dates",IF(D821&lt;C821,"Check dates",IF(ROUND(F821,2)=0,"Paid / zero balance",IF(Setup!$B$4="","Set aging date",IF(D821&gt;=Setup!$B$4,"Current",IF(DATEDIF(D821,Setup!$B$4,"D")&lt;=30,"1–30 days",IF(DATEDIF(D821,Setup!$B$4,"D")&lt;=60,"31–60 days",IF(DATEDIF(D821,Setup!$B$4,"D")&lt;=90,"61–90 days","91+ days")))))))))))))</f>
        <v/>
      </c>
      <c r="I821" s="5"/>
      <c r="J821" s="15">
        <f>IF(OR(H821="Current",H821="1–30 days",H821="31–60 days",H821="61–90 days",H821="91+ days"),F821,0)</f>
        <v>0</v>
      </c>
      <c r="K821">
        <f>IF(J821&gt;0,IF(COUNTIFS($M$5:$M821,M821,$J$5:$J821,"&gt;0")=1,1,0),0)</f>
        <v>0</v>
      </c>
      <c r="L821" t="str">
        <f>IF(A821="","","k"&amp;SUBSTITUTE(SUBSTITUTE(SUBSTITUTE(SUBSTITUTE(SUBSTITUTE(SUBSTITUTE(A821,"~","{t}"),"*","{s}"),"?","{q}"),"&lt;","{lt}"),"&gt;","{gt}"),"=","{eq}"))</f>
        <v/>
      </c>
      <c r="M821" t="str">
        <f>IF(B821="","","k"&amp;SUBSTITUTE(SUBSTITUTE(SUBSTITUTE(SUBSTITUTE(SUBSTITUTE(SUBSTITUTE(B821,"~","{t}"),"*","{s}"),"?","{q}"),"&lt;","{lt}"),"&gt;","{gt}"),"=","{eq}"))</f>
        <v/>
      </c>
    </row>
    <row r="822" spans="1:13" x14ac:dyDescent="0.25">
      <c r="A822" s="5"/>
      <c r="B822" s="5"/>
      <c r="C822" s="8"/>
      <c r="D822" s="8"/>
      <c r="E822" s="12"/>
      <c r="F822" s="12"/>
      <c r="G822" s="13" t="str">
        <f>IF(OR(H822="Current",H822="1–30 days",H822="31–60 days",H822="61–90 days",H822="91+ days"),IF(D822&gt;=Setup!$B$4,0,DATEDIF(D822,Setup!$B$4,"D")),"")</f>
        <v/>
      </c>
      <c r="H822" s="14" t="str">
        <f>IF(AND(A822="",B822="",C822="",D822="",E822="",F822=""),"",IF(OR(A822="",B822="",C822="",D822="",E822="",F822=""),"Incomplete",IF(COUNTIF($L$5:$L$1004,L822)&gt;1,"Check invoice #",IF(OR(COUNT(E822)=0,COUNT(F822)=0),"Check amounts",IF(OR(E822&lt;0,F822&lt;0,F822&gt;E822),"Check amounts",IF(OR(COUNT(C822)=0,COUNT(D822)=0),"Check dates",IF(D822&lt;C822,"Check dates",IF(ROUND(F822,2)=0,"Paid / zero balance",IF(Setup!$B$4="","Set aging date",IF(D822&gt;=Setup!$B$4,"Current",IF(DATEDIF(D822,Setup!$B$4,"D")&lt;=30,"1–30 days",IF(DATEDIF(D822,Setup!$B$4,"D")&lt;=60,"31–60 days",IF(DATEDIF(D822,Setup!$B$4,"D")&lt;=90,"61–90 days","91+ days")))))))))))))</f>
        <v/>
      </c>
      <c r="I822" s="5"/>
      <c r="J822" s="15">
        <f>IF(OR(H822="Current",H822="1–30 days",H822="31–60 days",H822="61–90 days",H822="91+ days"),F822,0)</f>
        <v>0</v>
      </c>
      <c r="K822">
        <f>IF(J822&gt;0,IF(COUNTIFS($M$5:$M822,M822,$J$5:$J822,"&gt;0")=1,1,0),0)</f>
        <v>0</v>
      </c>
      <c r="L822" t="str">
        <f>IF(A822="","","k"&amp;SUBSTITUTE(SUBSTITUTE(SUBSTITUTE(SUBSTITUTE(SUBSTITUTE(SUBSTITUTE(A822,"~","{t}"),"*","{s}"),"?","{q}"),"&lt;","{lt}"),"&gt;","{gt}"),"=","{eq}"))</f>
        <v/>
      </c>
      <c r="M822" t="str">
        <f>IF(B822="","","k"&amp;SUBSTITUTE(SUBSTITUTE(SUBSTITUTE(SUBSTITUTE(SUBSTITUTE(SUBSTITUTE(B822,"~","{t}"),"*","{s}"),"?","{q}"),"&lt;","{lt}"),"&gt;","{gt}"),"=","{eq}"))</f>
        <v/>
      </c>
    </row>
    <row r="823" spans="1:13" x14ac:dyDescent="0.25">
      <c r="A823" s="5"/>
      <c r="B823" s="5"/>
      <c r="C823" s="8"/>
      <c r="D823" s="8"/>
      <c r="E823" s="12"/>
      <c r="F823" s="12"/>
      <c r="G823" s="13" t="str">
        <f>IF(OR(H823="Current",H823="1–30 days",H823="31–60 days",H823="61–90 days",H823="91+ days"),IF(D823&gt;=Setup!$B$4,0,DATEDIF(D823,Setup!$B$4,"D")),"")</f>
        <v/>
      </c>
      <c r="H823" s="14" t="str">
        <f>IF(AND(A823="",B823="",C823="",D823="",E823="",F823=""),"",IF(OR(A823="",B823="",C823="",D823="",E823="",F823=""),"Incomplete",IF(COUNTIF($L$5:$L$1004,L823)&gt;1,"Check invoice #",IF(OR(COUNT(E823)=0,COUNT(F823)=0),"Check amounts",IF(OR(E823&lt;0,F823&lt;0,F823&gt;E823),"Check amounts",IF(OR(COUNT(C823)=0,COUNT(D823)=0),"Check dates",IF(D823&lt;C823,"Check dates",IF(ROUND(F823,2)=0,"Paid / zero balance",IF(Setup!$B$4="","Set aging date",IF(D823&gt;=Setup!$B$4,"Current",IF(DATEDIF(D823,Setup!$B$4,"D")&lt;=30,"1–30 days",IF(DATEDIF(D823,Setup!$B$4,"D")&lt;=60,"31–60 days",IF(DATEDIF(D823,Setup!$B$4,"D")&lt;=90,"61–90 days","91+ days")))))))))))))</f>
        <v/>
      </c>
      <c r="I823" s="5"/>
      <c r="J823" s="15">
        <f>IF(OR(H823="Current",H823="1–30 days",H823="31–60 days",H823="61–90 days",H823="91+ days"),F823,0)</f>
        <v>0</v>
      </c>
      <c r="K823">
        <f>IF(J823&gt;0,IF(COUNTIFS($M$5:$M823,M823,$J$5:$J823,"&gt;0")=1,1,0),0)</f>
        <v>0</v>
      </c>
      <c r="L823" t="str">
        <f>IF(A823="","","k"&amp;SUBSTITUTE(SUBSTITUTE(SUBSTITUTE(SUBSTITUTE(SUBSTITUTE(SUBSTITUTE(A823,"~","{t}"),"*","{s}"),"?","{q}"),"&lt;","{lt}"),"&gt;","{gt}"),"=","{eq}"))</f>
        <v/>
      </c>
      <c r="M823" t="str">
        <f>IF(B823="","","k"&amp;SUBSTITUTE(SUBSTITUTE(SUBSTITUTE(SUBSTITUTE(SUBSTITUTE(SUBSTITUTE(B823,"~","{t}"),"*","{s}"),"?","{q}"),"&lt;","{lt}"),"&gt;","{gt}"),"=","{eq}"))</f>
        <v/>
      </c>
    </row>
    <row r="824" spans="1:13" x14ac:dyDescent="0.25">
      <c r="A824" s="5"/>
      <c r="B824" s="5"/>
      <c r="C824" s="8"/>
      <c r="D824" s="8"/>
      <c r="E824" s="12"/>
      <c r="F824" s="12"/>
      <c r="G824" s="13" t="str">
        <f>IF(OR(H824="Current",H824="1–30 days",H824="31–60 days",H824="61–90 days",H824="91+ days"),IF(D824&gt;=Setup!$B$4,0,DATEDIF(D824,Setup!$B$4,"D")),"")</f>
        <v/>
      </c>
      <c r="H824" s="14" t="str">
        <f>IF(AND(A824="",B824="",C824="",D824="",E824="",F824=""),"",IF(OR(A824="",B824="",C824="",D824="",E824="",F824=""),"Incomplete",IF(COUNTIF($L$5:$L$1004,L824)&gt;1,"Check invoice #",IF(OR(COUNT(E824)=0,COUNT(F824)=0),"Check amounts",IF(OR(E824&lt;0,F824&lt;0,F824&gt;E824),"Check amounts",IF(OR(COUNT(C824)=0,COUNT(D824)=0),"Check dates",IF(D824&lt;C824,"Check dates",IF(ROUND(F824,2)=0,"Paid / zero balance",IF(Setup!$B$4="","Set aging date",IF(D824&gt;=Setup!$B$4,"Current",IF(DATEDIF(D824,Setup!$B$4,"D")&lt;=30,"1–30 days",IF(DATEDIF(D824,Setup!$B$4,"D")&lt;=60,"31–60 days",IF(DATEDIF(D824,Setup!$B$4,"D")&lt;=90,"61–90 days","91+ days")))))))))))))</f>
        <v/>
      </c>
      <c r="I824" s="5"/>
      <c r="J824" s="15">
        <f>IF(OR(H824="Current",H824="1–30 days",H824="31–60 days",H824="61–90 days",H824="91+ days"),F824,0)</f>
        <v>0</v>
      </c>
      <c r="K824">
        <f>IF(J824&gt;0,IF(COUNTIFS($M$5:$M824,M824,$J$5:$J824,"&gt;0")=1,1,0),0)</f>
        <v>0</v>
      </c>
      <c r="L824" t="str">
        <f>IF(A824="","","k"&amp;SUBSTITUTE(SUBSTITUTE(SUBSTITUTE(SUBSTITUTE(SUBSTITUTE(SUBSTITUTE(A824,"~","{t}"),"*","{s}"),"?","{q}"),"&lt;","{lt}"),"&gt;","{gt}"),"=","{eq}"))</f>
        <v/>
      </c>
      <c r="M824" t="str">
        <f>IF(B824="","","k"&amp;SUBSTITUTE(SUBSTITUTE(SUBSTITUTE(SUBSTITUTE(SUBSTITUTE(SUBSTITUTE(B824,"~","{t}"),"*","{s}"),"?","{q}"),"&lt;","{lt}"),"&gt;","{gt}"),"=","{eq}"))</f>
        <v/>
      </c>
    </row>
    <row r="825" spans="1:13" x14ac:dyDescent="0.25">
      <c r="A825" s="5"/>
      <c r="B825" s="5"/>
      <c r="C825" s="8"/>
      <c r="D825" s="8"/>
      <c r="E825" s="12"/>
      <c r="F825" s="12"/>
      <c r="G825" s="13" t="str">
        <f>IF(OR(H825="Current",H825="1–30 days",H825="31–60 days",H825="61–90 days",H825="91+ days"),IF(D825&gt;=Setup!$B$4,0,DATEDIF(D825,Setup!$B$4,"D")),"")</f>
        <v/>
      </c>
      <c r="H825" s="14" t="str">
        <f>IF(AND(A825="",B825="",C825="",D825="",E825="",F825=""),"",IF(OR(A825="",B825="",C825="",D825="",E825="",F825=""),"Incomplete",IF(COUNTIF($L$5:$L$1004,L825)&gt;1,"Check invoice #",IF(OR(COUNT(E825)=0,COUNT(F825)=0),"Check amounts",IF(OR(E825&lt;0,F825&lt;0,F825&gt;E825),"Check amounts",IF(OR(COUNT(C825)=0,COUNT(D825)=0),"Check dates",IF(D825&lt;C825,"Check dates",IF(ROUND(F825,2)=0,"Paid / zero balance",IF(Setup!$B$4="","Set aging date",IF(D825&gt;=Setup!$B$4,"Current",IF(DATEDIF(D825,Setup!$B$4,"D")&lt;=30,"1–30 days",IF(DATEDIF(D825,Setup!$B$4,"D")&lt;=60,"31–60 days",IF(DATEDIF(D825,Setup!$B$4,"D")&lt;=90,"61–90 days","91+ days")))))))))))))</f>
        <v/>
      </c>
      <c r="I825" s="5"/>
      <c r="J825" s="15">
        <f>IF(OR(H825="Current",H825="1–30 days",H825="31–60 days",H825="61–90 days",H825="91+ days"),F825,0)</f>
        <v>0</v>
      </c>
      <c r="K825">
        <f>IF(J825&gt;0,IF(COUNTIFS($M$5:$M825,M825,$J$5:$J825,"&gt;0")=1,1,0),0)</f>
        <v>0</v>
      </c>
      <c r="L825" t="str">
        <f>IF(A825="","","k"&amp;SUBSTITUTE(SUBSTITUTE(SUBSTITUTE(SUBSTITUTE(SUBSTITUTE(SUBSTITUTE(A825,"~","{t}"),"*","{s}"),"?","{q}"),"&lt;","{lt}"),"&gt;","{gt}"),"=","{eq}"))</f>
        <v/>
      </c>
      <c r="M825" t="str">
        <f>IF(B825="","","k"&amp;SUBSTITUTE(SUBSTITUTE(SUBSTITUTE(SUBSTITUTE(SUBSTITUTE(SUBSTITUTE(B825,"~","{t}"),"*","{s}"),"?","{q}"),"&lt;","{lt}"),"&gt;","{gt}"),"=","{eq}"))</f>
        <v/>
      </c>
    </row>
    <row r="826" spans="1:13" x14ac:dyDescent="0.25">
      <c r="A826" s="5"/>
      <c r="B826" s="5"/>
      <c r="C826" s="8"/>
      <c r="D826" s="8"/>
      <c r="E826" s="12"/>
      <c r="F826" s="12"/>
      <c r="G826" s="13" t="str">
        <f>IF(OR(H826="Current",H826="1–30 days",H826="31–60 days",H826="61–90 days",H826="91+ days"),IF(D826&gt;=Setup!$B$4,0,DATEDIF(D826,Setup!$B$4,"D")),"")</f>
        <v/>
      </c>
      <c r="H826" s="14" t="str">
        <f>IF(AND(A826="",B826="",C826="",D826="",E826="",F826=""),"",IF(OR(A826="",B826="",C826="",D826="",E826="",F826=""),"Incomplete",IF(COUNTIF($L$5:$L$1004,L826)&gt;1,"Check invoice #",IF(OR(COUNT(E826)=0,COUNT(F826)=0),"Check amounts",IF(OR(E826&lt;0,F826&lt;0,F826&gt;E826),"Check amounts",IF(OR(COUNT(C826)=0,COUNT(D826)=0),"Check dates",IF(D826&lt;C826,"Check dates",IF(ROUND(F826,2)=0,"Paid / zero balance",IF(Setup!$B$4="","Set aging date",IF(D826&gt;=Setup!$B$4,"Current",IF(DATEDIF(D826,Setup!$B$4,"D")&lt;=30,"1–30 days",IF(DATEDIF(D826,Setup!$B$4,"D")&lt;=60,"31–60 days",IF(DATEDIF(D826,Setup!$B$4,"D")&lt;=90,"61–90 days","91+ days")))))))))))))</f>
        <v/>
      </c>
      <c r="I826" s="5"/>
      <c r="J826" s="15">
        <f>IF(OR(H826="Current",H826="1–30 days",H826="31–60 days",H826="61–90 days",H826="91+ days"),F826,0)</f>
        <v>0</v>
      </c>
      <c r="K826">
        <f>IF(J826&gt;0,IF(COUNTIFS($M$5:$M826,M826,$J$5:$J826,"&gt;0")=1,1,0),0)</f>
        <v>0</v>
      </c>
      <c r="L826" t="str">
        <f>IF(A826="","","k"&amp;SUBSTITUTE(SUBSTITUTE(SUBSTITUTE(SUBSTITUTE(SUBSTITUTE(SUBSTITUTE(A826,"~","{t}"),"*","{s}"),"?","{q}"),"&lt;","{lt}"),"&gt;","{gt}"),"=","{eq}"))</f>
        <v/>
      </c>
      <c r="M826" t="str">
        <f>IF(B826="","","k"&amp;SUBSTITUTE(SUBSTITUTE(SUBSTITUTE(SUBSTITUTE(SUBSTITUTE(SUBSTITUTE(B826,"~","{t}"),"*","{s}"),"?","{q}"),"&lt;","{lt}"),"&gt;","{gt}"),"=","{eq}"))</f>
        <v/>
      </c>
    </row>
    <row r="827" spans="1:13" x14ac:dyDescent="0.25">
      <c r="A827" s="5"/>
      <c r="B827" s="5"/>
      <c r="C827" s="8"/>
      <c r="D827" s="8"/>
      <c r="E827" s="12"/>
      <c r="F827" s="12"/>
      <c r="G827" s="13" t="str">
        <f>IF(OR(H827="Current",H827="1–30 days",H827="31–60 days",H827="61–90 days",H827="91+ days"),IF(D827&gt;=Setup!$B$4,0,DATEDIF(D827,Setup!$B$4,"D")),"")</f>
        <v/>
      </c>
      <c r="H827" s="14" t="str">
        <f>IF(AND(A827="",B827="",C827="",D827="",E827="",F827=""),"",IF(OR(A827="",B827="",C827="",D827="",E827="",F827=""),"Incomplete",IF(COUNTIF($L$5:$L$1004,L827)&gt;1,"Check invoice #",IF(OR(COUNT(E827)=0,COUNT(F827)=0),"Check amounts",IF(OR(E827&lt;0,F827&lt;0,F827&gt;E827),"Check amounts",IF(OR(COUNT(C827)=0,COUNT(D827)=0),"Check dates",IF(D827&lt;C827,"Check dates",IF(ROUND(F827,2)=0,"Paid / zero balance",IF(Setup!$B$4="","Set aging date",IF(D827&gt;=Setup!$B$4,"Current",IF(DATEDIF(D827,Setup!$B$4,"D")&lt;=30,"1–30 days",IF(DATEDIF(D827,Setup!$B$4,"D")&lt;=60,"31–60 days",IF(DATEDIF(D827,Setup!$B$4,"D")&lt;=90,"61–90 days","91+ days")))))))))))))</f>
        <v/>
      </c>
      <c r="I827" s="5"/>
      <c r="J827" s="15">
        <f>IF(OR(H827="Current",H827="1–30 days",H827="31–60 days",H827="61–90 days",H827="91+ days"),F827,0)</f>
        <v>0</v>
      </c>
      <c r="K827">
        <f>IF(J827&gt;0,IF(COUNTIFS($M$5:$M827,M827,$J$5:$J827,"&gt;0")=1,1,0),0)</f>
        <v>0</v>
      </c>
      <c r="L827" t="str">
        <f>IF(A827="","","k"&amp;SUBSTITUTE(SUBSTITUTE(SUBSTITUTE(SUBSTITUTE(SUBSTITUTE(SUBSTITUTE(A827,"~","{t}"),"*","{s}"),"?","{q}"),"&lt;","{lt}"),"&gt;","{gt}"),"=","{eq}"))</f>
        <v/>
      </c>
      <c r="M827" t="str">
        <f>IF(B827="","","k"&amp;SUBSTITUTE(SUBSTITUTE(SUBSTITUTE(SUBSTITUTE(SUBSTITUTE(SUBSTITUTE(B827,"~","{t}"),"*","{s}"),"?","{q}"),"&lt;","{lt}"),"&gt;","{gt}"),"=","{eq}"))</f>
        <v/>
      </c>
    </row>
    <row r="828" spans="1:13" x14ac:dyDescent="0.25">
      <c r="A828" s="5"/>
      <c r="B828" s="5"/>
      <c r="C828" s="8"/>
      <c r="D828" s="8"/>
      <c r="E828" s="12"/>
      <c r="F828" s="12"/>
      <c r="G828" s="13" t="str">
        <f>IF(OR(H828="Current",H828="1–30 days",H828="31–60 days",H828="61–90 days",H828="91+ days"),IF(D828&gt;=Setup!$B$4,0,DATEDIF(D828,Setup!$B$4,"D")),"")</f>
        <v/>
      </c>
      <c r="H828" s="14" t="str">
        <f>IF(AND(A828="",B828="",C828="",D828="",E828="",F828=""),"",IF(OR(A828="",B828="",C828="",D828="",E828="",F828=""),"Incomplete",IF(COUNTIF($L$5:$L$1004,L828)&gt;1,"Check invoice #",IF(OR(COUNT(E828)=0,COUNT(F828)=0),"Check amounts",IF(OR(E828&lt;0,F828&lt;0,F828&gt;E828),"Check amounts",IF(OR(COUNT(C828)=0,COUNT(D828)=0),"Check dates",IF(D828&lt;C828,"Check dates",IF(ROUND(F828,2)=0,"Paid / zero balance",IF(Setup!$B$4="","Set aging date",IF(D828&gt;=Setup!$B$4,"Current",IF(DATEDIF(D828,Setup!$B$4,"D")&lt;=30,"1–30 days",IF(DATEDIF(D828,Setup!$B$4,"D")&lt;=60,"31–60 days",IF(DATEDIF(D828,Setup!$B$4,"D")&lt;=90,"61–90 days","91+ days")))))))))))))</f>
        <v/>
      </c>
      <c r="I828" s="5"/>
      <c r="J828" s="15">
        <f>IF(OR(H828="Current",H828="1–30 days",H828="31–60 days",H828="61–90 days",H828="91+ days"),F828,0)</f>
        <v>0</v>
      </c>
      <c r="K828">
        <f>IF(J828&gt;0,IF(COUNTIFS($M$5:$M828,M828,$J$5:$J828,"&gt;0")=1,1,0),0)</f>
        <v>0</v>
      </c>
      <c r="L828" t="str">
        <f>IF(A828="","","k"&amp;SUBSTITUTE(SUBSTITUTE(SUBSTITUTE(SUBSTITUTE(SUBSTITUTE(SUBSTITUTE(A828,"~","{t}"),"*","{s}"),"?","{q}"),"&lt;","{lt}"),"&gt;","{gt}"),"=","{eq}"))</f>
        <v/>
      </c>
      <c r="M828" t="str">
        <f>IF(B828="","","k"&amp;SUBSTITUTE(SUBSTITUTE(SUBSTITUTE(SUBSTITUTE(SUBSTITUTE(SUBSTITUTE(B828,"~","{t}"),"*","{s}"),"?","{q}"),"&lt;","{lt}"),"&gt;","{gt}"),"=","{eq}"))</f>
        <v/>
      </c>
    </row>
    <row r="829" spans="1:13" x14ac:dyDescent="0.25">
      <c r="A829" s="5"/>
      <c r="B829" s="5"/>
      <c r="C829" s="8"/>
      <c r="D829" s="8"/>
      <c r="E829" s="12"/>
      <c r="F829" s="12"/>
      <c r="G829" s="13" t="str">
        <f>IF(OR(H829="Current",H829="1–30 days",H829="31–60 days",H829="61–90 days",H829="91+ days"),IF(D829&gt;=Setup!$B$4,0,DATEDIF(D829,Setup!$B$4,"D")),"")</f>
        <v/>
      </c>
      <c r="H829" s="14" t="str">
        <f>IF(AND(A829="",B829="",C829="",D829="",E829="",F829=""),"",IF(OR(A829="",B829="",C829="",D829="",E829="",F829=""),"Incomplete",IF(COUNTIF($L$5:$L$1004,L829)&gt;1,"Check invoice #",IF(OR(COUNT(E829)=0,COUNT(F829)=0),"Check amounts",IF(OR(E829&lt;0,F829&lt;0,F829&gt;E829),"Check amounts",IF(OR(COUNT(C829)=0,COUNT(D829)=0),"Check dates",IF(D829&lt;C829,"Check dates",IF(ROUND(F829,2)=0,"Paid / zero balance",IF(Setup!$B$4="","Set aging date",IF(D829&gt;=Setup!$B$4,"Current",IF(DATEDIF(D829,Setup!$B$4,"D")&lt;=30,"1–30 days",IF(DATEDIF(D829,Setup!$B$4,"D")&lt;=60,"31–60 days",IF(DATEDIF(D829,Setup!$B$4,"D")&lt;=90,"61–90 days","91+ days")))))))))))))</f>
        <v/>
      </c>
      <c r="I829" s="5"/>
      <c r="J829" s="15">
        <f>IF(OR(H829="Current",H829="1–30 days",H829="31–60 days",H829="61–90 days",H829="91+ days"),F829,0)</f>
        <v>0</v>
      </c>
      <c r="K829">
        <f>IF(J829&gt;0,IF(COUNTIFS($M$5:$M829,M829,$J$5:$J829,"&gt;0")=1,1,0),0)</f>
        <v>0</v>
      </c>
      <c r="L829" t="str">
        <f>IF(A829="","","k"&amp;SUBSTITUTE(SUBSTITUTE(SUBSTITUTE(SUBSTITUTE(SUBSTITUTE(SUBSTITUTE(A829,"~","{t}"),"*","{s}"),"?","{q}"),"&lt;","{lt}"),"&gt;","{gt}"),"=","{eq}"))</f>
        <v/>
      </c>
      <c r="M829" t="str">
        <f>IF(B829="","","k"&amp;SUBSTITUTE(SUBSTITUTE(SUBSTITUTE(SUBSTITUTE(SUBSTITUTE(SUBSTITUTE(B829,"~","{t}"),"*","{s}"),"?","{q}"),"&lt;","{lt}"),"&gt;","{gt}"),"=","{eq}"))</f>
        <v/>
      </c>
    </row>
    <row r="830" spans="1:13" x14ac:dyDescent="0.25">
      <c r="A830" s="5"/>
      <c r="B830" s="5"/>
      <c r="C830" s="8"/>
      <c r="D830" s="8"/>
      <c r="E830" s="12"/>
      <c r="F830" s="12"/>
      <c r="G830" s="13" t="str">
        <f>IF(OR(H830="Current",H830="1–30 days",H830="31–60 days",H830="61–90 days",H830="91+ days"),IF(D830&gt;=Setup!$B$4,0,DATEDIF(D830,Setup!$B$4,"D")),"")</f>
        <v/>
      </c>
      <c r="H830" s="14" t="str">
        <f>IF(AND(A830="",B830="",C830="",D830="",E830="",F830=""),"",IF(OR(A830="",B830="",C830="",D830="",E830="",F830=""),"Incomplete",IF(COUNTIF($L$5:$L$1004,L830)&gt;1,"Check invoice #",IF(OR(COUNT(E830)=0,COUNT(F830)=0),"Check amounts",IF(OR(E830&lt;0,F830&lt;0,F830&gt;E830),"Check amounts",IF(OR(COUNT(C830)=0,COUNT(D830)=0),"Check dates",IF(D830&lt;C830,"Check dates",IF(ROUND(F830,2)=0,"Paid / zero balance",IF(Setup!$B$4="","Set aging date",IF(D830&gt;=Setup!$B$4,"Current",IF(DATEDIF(D830,Setup!$B$4,"D")&lt;=30,"1–30 days",IF(DATEDIF(D830,Setup!$B$4,"D")&lt;=60,"31–60 days",IF(DATEDIF(D830,Setup!$B$4,"D")&lt;=90,"61–90 days","91+ days")))))))))))))</f>
        <v/>
      </c>
      <c r="I830" s="5"/>
      <c r="J830" s="15">
        <f>IF(OR(H830="Current",H830="1–30 days",H830="31–60 days",H830="61–90 days",H830="91+ days"),F830,0)</f>
        <v>0</v>
      </c>
      <c r="K830">
        <f>IF(J830&gt;0,IF(COUNTIFS($M$5:$M830,M830,$J$5:$J830,"&gt;0")=1,1,0),0)</f>
        <v>0</v>
      </c>
      <c r="L830" t="str">
        <f>IF(A830="","","k"&amp;SUBSTITUTE(SUBSTITUTE(SUBSTITUTE(SUBSTITUTE(SUBSTITUTE(SUBSTITUTE(A830,"~","{t}"),"*","{s}"),"?","{q}"),"&lt;","{lt}"),"&gt;","{gt}"),"=","{eq}"))</f>
        <v/>
      </c>
      <c r="M830" t="str">
        <f>IF(B830="","","k"&amp;SUBSTITUTE(SUBSTITUTE(SUBSTITUTE(SUBSTITUTE(SUBSTITUTE(SUBSTITUTE(B830,"~","{t}"),"*","{s}"),"?","{q}"),"&lt;","{lt}"),"&gt;","{gt}"),"=","{eq}"))</f>
        <v/>
      </c>
    </row>
    <row r="831" spans="1:13" x14ac:dyDescent="0.25">
      <c r="A831" s="5"/>
      <c r="B831" s="5"/>
      <c r="C831" s="8"/>
      <c r="D831" s="8"/>
      <c r="E831" s="12"/>
      <c r="F831" s="12"/>
      <c r="G831" s="13" t="str">
        <f>IF(OR(H831="Current",H831="1–30 days",H831="31–60 days",H831="61–90 days",H831="91+ days"),IF(D831&gt;=Setup!$B$4,0,DATEDIF(D831,Setup!$B$4,"D")),"")</f>
        <v/>
      </c>
      <c r="H831" s="14" t="str">
        <f>IF(AND(A831="",B831="",C831="",D831="",E831="",F831=""),"",IF(OR(A831="",B831="",C831="",D831="",E831="",F831=""),"Incomplete",IF(COUNTIF($L$5:$L$1004,L831)&gt;1,"Check invoice #",IF(OR(COUNT(E831)=0,COUNT(F831)=0),"Check amounts",IF(OR(E831&lt;0,F831&lt;0,F831&gt;E831),"Check amounts",IF(OR(COUNT(C831)=0,COUNT(D831)=0),"Check dates",IF(D831&lt;C831,"Check dates",IF(ROUND(F831,2)=0,"Paid / zero balance",IF(Setup!$B$4="","Set aging date",IF(D831&gt;=Setup!$B$4,"Current",IF(DATEDIF(D831,Setup!$B$4,"D")&lt;=30,"1–30 days",IF(DATEDIF(D831,Setup!$B$4,"D")&lt;=60,"31–60 days",IF(DATEDIF(D831,Setup!$B$4,"D")&lt;=90,"61–90 days","91+ days")))))))))))))</f>
        <v/>
      </c>
      <c r="I831" s="5"/>
      <c r="J831" s="15">
        <f>IF(OR(H831="Current",H831="1–30 days",H831="31–60 days",H831="61–90 days",H831="91+ days"),F831,0)</f>
        <v>0</v>
      </c>
      <c r="K831">
        <f>IF(J831&gt;0,IF(COUNTIFS($M$5:$M831,M831,$J$5:$J831,"&gt;0")=1,1,0),0)</f>
        <v>0</v>
      </c>
      <c r="L831" t="str">
        <f>IF(A831="","","k"&amp;SUBSTITUTE(SUBSTITUTE(SUBSTITUTE(SUBSTITUTE(SUBSTITUTE(SUBSTITUTE(A831,"~","{t}"),"*","{s}"),"?","{q}"),"&lt;","{lt}"),"&gt;","{gt}"),"=","{eq}"))</f>
        <v/>
      </c>
      <c r="M831" t="str">
        <f>IF(B831="","","k"&amp;SUBSTITUTE(SUBSTITUTE(SUBSTITUTE(SUBSTITUTE(SUBSTITUTE(SUBSTITUTE(B831,"~","{t}"),"*","{s}"),"?","{q}"),"&lt;","{lt}"),"&gt;","{gt}"),"=","{eq}"))</f>
        <v/>
      </c>
    </row>
    <row r="832" spans="1:13" x14ac:dyDescent="0.25">
      <c r="A832" s="5"/>
      <c r="B832" s="5"/>
      <c r="C832" s="8"/>
      <c r="D832" s="8"/>
      <c r="E832" s="12"/>
      <c r="F832" s="12"/>
      <c r="G832" s="13" t="str">
        <f>IF(OR(H832="Current",H832="1–30 days",H832="31–60 days",H832="61–90 days",H832="91+ days"),IF(D832&gt;=Setup!$B$4,0,DATEDIF(D832,Setup!$B$4,"D")),"")</f>
        <v/>
      </c>
      <c r="H832" s="14" t="str">
        <f>IF(AND(A832="",B832="",C832="",D832="",E832="",F832=""),"",IF(OR(A832="",B832="",C832="",D832="",E832="",F832=""),"Incomplete",IF(COUNTIF($L$5:$L$1004,L832)&gt;1,"Check invoice #",IF(OR(COUNT(E832)=0,COUNT(F832)=0),"Check amounts",IF(OR(E832&lt;0,F832&lt;0,F832&gt;E832),"Check amounts",IF(OR(COUNT(C832)=0,COUNT(D832)=0),"Check dates",IF(D832&lt;C832,"Check dates",IF(ROUND(F832,2)=0,"Paid / zero balance",IF(Setup!$B$4="","Set aging date",IF(D832&gt;=Setup!$B$4,"Current",IF(DATEDIF(D832,Setup!$B$4,"D")&lt;=30,"1–30 days",IF(DATEDIF(D832,Setup!$B$4,"D")&lt;=60,"31–60 days",IF(DATEDIF(D832,Setup!$B$4,"D")&lt;=90,"61–90 days","91+ days")))))))))))))</f>
        <v/>
      </c>
      <c r="I832" s="5"/>
      <c r="J832" s="15">
        <f>IF(OR(H832="Current",H832="1–30 days",H832="31–60 days",H832="61–90 days",H832="91+ days"),F832,0)</f>
        <v>0</v>
      </c>
      <c r="K832">
        <f>IF(J832&gt;0,IF(COUNTIFS($M$5:$M832,M832,$J$5:$J832,"&gt;0")=1,1,0),0)</f>
        <v>0</v>
      </c>
      <c r="L832" t="str">
        <f>IF(A832="","","k"&amp;SUBSTITUTE(SUBSTITUTE(SUBSTITUTE(SUBSTITUTE(SUBSTITUTE(SUBSTITUTE(A832,"~","{t}"),"*","{s}"),"?","{q}"),"&lt;","{lt}"),"&gt;","{gt}"),"=","{eq}"))</f>
        <v/>
      </c>
      <c r="M832" t="str">
        <f>IF(B832="","","k"&amp;SUBSTITUTE(SUBSTITUTE(SUBSTITUTE(SUBSTITUTE(SUBSTITUTE(SUBSTITUTE(B832,"~","{t}"),"*","{s}"),"?","{q}"),"&lt;","{lt}"),"&gt;","{gt}"),"=","{eq}"))</f>
        <v/>
      </c>
    </row>
    <row r="833" spans="1:13" x14ac:dyDescent="0.25">
      <c r="A833" s="5"/>
      <c r="B833" s="5"/>
      <c r="C833" s="8"/>
      <c r="D833" s="8"/>
      <c r="E833" s="12"/>
      <c r="F833" s="12"/>
      <c r="G833" s="13" t="str">
        <f>IF(OR(H833="Current",H833="1–30 days",H833="31–60 days",H833="61–90 days",H833="91+ days"),IF(D833&gt;=Setup!$B$4,0,DATEDIF(D833,Setup!$B$4,"D")),"")</f>
        <v/>
      </c>
      <c r="H833" s="14" t="str">
        <f>IF(AND(A833="",B833="",C833="",D833="",E833="",F833=""),"",IF(OR(A833="",B833="",C833="",D833="",E833="",F833=""),"Incomplete",IF(COUNTIF($L$5:$L$1004,L833)&gt;1,"Check invoice #",IF(OR(COUNT(E833)=0,COUNT(F833)=0),"Check amounts",IF(OR(E833&lt;0,F833&lt;0,F833&gt;E833),"Check amounts",IF(OR(COUNT(C833)=0,COUNT(D833)=0),"Check dates",IF(D833&lt;C833,"Check dates",IF(ROUND(F833,2)=0,"Paid / zero balance",IF(Setup!$B$4="","Set aging date",IF(D833&gt;=Setup!$B$4,"Current",IF(DATEDIF(D833,Setup!$B$4,"D")&lt;=30,"1–30 days",IF(DATEDIF(D833,Setup!$B$4,"D")&lt;=60,"31–60 days",IF(DATEDIF(D833,Setup!$B$4,"D")&lt;=90,"61–90 days","91+ days")))))))))))))</f>
        <v/>
      </c>
      <c r="I833" s="5"/>
      <c r="J833" s="15">
        <f>IF(OR(H833="Current",H833="1–30 days",H833="31–60 days",H833="61–90 days",H833="91+ days"),F833,0)</f>
        <v>0</v>
      </c>
      <c r="K833">
        <f>IF(J833&gt;0,IF(COUNTIFS($M$5:$M833,M833,$J$5:$J833,"&gt;0")=1,1,0),0)</f>
        <v>0</v>
      </c>
      <c r="L833" t="str">
        <f>IF(A833="","","k"&amp;SUBSTITUTE(SUBSTITUTE(SUBSTITUTE(SUBSTITUTE(SUBSTITUTE(SUBSTITUTE(A833,"~","{t}"),"*","{s}"),"?","{q}"),"&lt;","{lt}"),"&gt;","{gt}"),"=","{eq}"))</f>
        <v/>
      </c>
      <c r="M833" t="str">
        <f>IF(B833="","","k"&amp;SUBSTITUTE(SUBSTITUTE(SUBSTITUTE(SUBSTITUTE(SUBSTITUTE(SUBSTITUTE(B833,"~","{t}"),"*","{s}"),"?","{q}"),"&lt;","{lt}"),"&gt;","{gt}"),"=","{eq}"))</f>
        <v/>
      </c>
    </row>
    <row r="834" spans="1:13" x14ac:dyDescent="0.25">
      <c r="A834" s="5"/>
      <c r="B834" s="5"/>
      <c r="C834" s="8"/>
      <c r="D834" s="8"/>
      <c r="E834" s="12"/>
      <c r="F834" s="12"/>
      <c r="G834" s="13" t="str">
        <f>IF(OR(H834="Current",H834="1–30 days",H834="31–60 days",H834="61–90 days",H834="91+ days"),IF(D834&gt;=Setup!$B$4,0,DATEDIF(D834,Setup!$B$4,"D")),"")</f>
        <v/>
      </c>
      <c r="H834" s="14" t="str">
        <f>IF(AND(A834="",B834="",C834="",D834="",E834="",F834=""),"",IF(OR(A834="",B834="",C834="",D834="",E834="",F834=""),"Incomplete",IF(COUNTIF($L$5:$L$1004,L834)&gt;1,"Check invoice #",IF(OR(COUNT(E834)=0,COUNT(F834)=0),"Check amounts",IF(OR(E834&lt;0,F834&lt;0,F834&gt;E834),"Check amounts",IF(OR(COUNT(C834)=0,COUNT(D834)=0),"Check dates",IF(D834&lt;C834,"Check dates",IF(ROUND(F834,2)=0,"Paid / zero balance",IF(Setup!$B$4="","Set aging date",IF(D834&gt;=Setup!$B$4,"Current",IF(DATEDIF(D834,Setup!$B$4,"D")&lt;=30,"1–30 days",IF(DATEDIF(D834,Setup!$B$4,"D")&lt;=60,"31–60 days",IF(DATEDIF(D834,Setup!$B$4,"D")&lt;=90,"61–90 days","91+ days")))))))))))))</f>
        <v/>
      </c>
      <c r="I834" s="5"/>
      <c r="J834" s="15">
        <f>IF(OR(H834="Current",H834="1–30 days",H834="31–60 days",H834="61–90 days",H834="91+ days"),F834,0)</f>
        <v>0</v>
      </c>
      <c r="K834">
        <f>IF(J834&gt;0,IF(COUNTIFS($M$5:$M834,M834,$J$5:$J834,"&gt;0")=1,1,0),0)</f>
        <v>0</v>
      </c>
      <c r="L834" t="str">
        <f>IF(A834="","","k"&amp;SUBSTITUTE(SUBSTITUTE(SUBSTITUTE(SUBSTITUTE(SUBSTITUTE(SUBSTITUTE(A834,"~","{t}"),"*","{s}"),"?","{q}"),"&lt;","{lt}"),"&gt;","{gt}"),"=","{eq}"))</f>
        <v/>
      </c>
      <c r="M834" t="str">
        <f>IF(B834="","","k"&amp;SUBSTITUTE(SUBSTITUTE(SUBSTITUTE(SUBSTITUTE(SUBSTITUTE(SUBSTITUTE(B834,"~","{t}"),"*","{s}"),"?","{q}"),"&lt;","{lt}"),"&gt;","{gt}"),"=","{eq}"))</f>
        <v/>
      </c>
    </row>
    <row r="835" spans="1:13" x14ac:dyDescent="0.25">
      <c r="A835" s="5"/>
      <c r="B835" s="5"/>
      <c r="C835" s="8"/>
      <c r="D835" s="8"/>
      <c r="E835" s="12"/>
      <c r="F835" s="12"/>
      <c r="G835" s="13" t="str">
        <f>IF(OR(H835="Current",H835="1–30 days",H835="31–60 days",H835="61–90 days",H835="91+ days"),IF(D835&gt;=Setup!$B$4,0,DATEDIF(D835,Setup!$B$4,"D")),"")</f>
        <v/>
      </c>
      <c r="H835" s="14" t="str">
        <f>IF(AND(A835="",B835="",C835="",D835="",E835="",F835=""),"",IF(OR(A835="",B835="",C835="",D835="",E835="",F835=""),"Incomplete",IF(COUNTIF($L$5:$L$1004,L835)&gt;1,"Check invoice #",IF(OR(COUNT(E835)=0,COUNT(F835)=0),"Check amounts",IF(OR(E835&lt;0,F835&lt;0,F835&gt;E835),"Check amounts",IF(OR(COUNT(C835)=0,COUNT(D835)=0),"Check dates",IF(D835&lt;C835,"Check dates",IF(ROUND(F835,2)=0,"Paid / zero balance",IF(Setup!$B$4="","Set aging date",IF(D835&gt;=Setup!$B$4,"Current",IF(DATEDIF(D835,Setup!$B$4,"D")&lt;=30,"1–30 days",IF(DATEDIF(D835,Setup!$B$4,"D")&lt;=60,"31–60 days",IF(DATEDIF(D835,Setup!$B$4,"D")&lt;=90,"61–90 days","91+ days")))))))))))))</f>
        <v/>
      </c>
      <c r="I835" s="5"/>
      <c r="J835" s="15">
        <f>IF(OR(H835="Current",H835="1–30 days",H835="31–60 days",H835="61–90 days",H835="91+ days"),F835,0)</f>
        <v>0</v>
      </c>
      <c r="K835">
        <f>IF(J835&gt;0,IF(COUNTIFS($M$5:$M835,M835,$J$5:$J835,"&gt;0")=1,1,0),0)</f>
        <v>0</v>
      </c>
      <c r="L835" t="str">
        <f>IF(A835="","","k"&amp;SUBSTITUTE(SUBSTITUTE(SUBSTITUTE(SUBSTITUTE(SUBSTITUTE(SUBSTITUTE(A835,"~","{t}"),"*","{s}"),"?","{q}"),"&lt;","{lt}"),"&gt;","{gt}"),"=","{eq}"))</f>
        <v/>
      </c>
      <c r="M835" t="str">
        <f>IF(B835="","","k"&amp;SUBSTITUTE(SUBSTITUTE(SUBSTITUTE(SUBSTITUTE(SUBSTITUTE(SUBSTITUTE(B835,"~","{t}"),"*","{s}"),"?","{q}"),"&lt;","{lt}"),"&gt;","{gt}"),"=","{eq}"))</f>
        <v/>
      </c>
    </row>
    <row r="836" spans="1:13" x14ac:dyDescent="0.25">
      <c r="A836" s="5"/>
      <c r="B836" s="5"/>
      <c r="C836" s="8"/>
      <c r="D836" s="8"/>
      <c r="E836" s="12"/>
      <c r="F836" s="12"/>
      <c r="G836" s="13" t="str">
        <f>IF(OR(H836="Current",H836="1–30 days",H836="31–60 days",H836="61–90 days",H836="91+ days"),IF(D836&gt;=Setup!$B$4,0,DATEDIF(D836,Setup!$B$4,"D")),"")</f>
        <v/>
      </c>
      <c r="H836" s="14" t="str">
        <f>IF(AND(A836="",B836="",C836="",D836="",E836="",F836=""),"",IF(OR(A836="",B836="",C836="",D836="",E836="",F836=""),"Incomplete",IF(COUNTIF($L$5:$L$1004,L836)&gt;1,"Check invoice #",IF(OR(COUNT(E836)=0,COUNT(F836)=0),"Check amounts",IF(OR(E836&lt;0,F836&lt;0,F836&gt;E836),"Check amounts",IF(OR(COUNT(C836)=0,COUNT(D836)=0),"Check dates",IF(D836&lt;C836,"Check dates",IF(ROUND(F836,2)=0,"Paid / zero balance",IF(Setup!$B$4="","Set aging date",IF(D836&gt;=Setup!$B$4,"Current",IF(DATEDIF(D836,Setup!$B$4,"D")&lt;=30,"1–30 days",IF(DATEDIF(D836,Setup!$B$4,"D")&lt;=60,"31–60 days",IF(DATEDIF(D836,Setup!$B$4,"D")&lt;=90,"61–90 days","91+ days")))))))))))))</f>
        <v/>
      </c>
      <c r="I836" s="5"/>
      <c r="J836" s="15">
        <f>IF(OR(H836="Current",H836="1–30 days",H836="31–60 days",H836="61–90 days",H836="91+ days"),F836,0)</f>
        <v>0</v>
      </c>
      <c r="K836">
        <f>IF(J836&gt;0,IF(COUNTIFS($M$5:$M836,M836,$J$5:$J836,"&gt;0")=1,1,0),0)</f>
        <v>0</v>
      </c>
      <c r="L836" t="str">
        <f>IF(A836="","","k"&amp;SUBSTITUTE(SUBSTITUTE(SUBSTITUTE(SUBSTITUTE(SUBSTITUTE(SUBSTITUTE(A836,"~","{t}"),"*","{s}"),"?","{q}"),"&lt;","{lt}"),"&gt;","{gt}"),"=","{eq}"))</f>
        <v/>
      </c>
      <c r="M836" t="str">
        <f>IF(B836="","","k"&amp;SUBSTITUTE(SUBSTITUTE(SUBSTITUTE(SUBSTITUTE(SUBSTITUTE(SUBSTITUTE(B836,"~","{t}"),"*","{s}"),"?","{q}"),"&lt;","{lt}"),"&gt;","{gt}"),"=","{eq}"))</f>
        <v/>
      </c>
    </row>
    <row r="837" spans="1:13" x14ac:dyDescent="0.25">
      <c r="A837" s="5"/>
      <c r="B837" s="5"/>
      <c r="C837" s="8"/>
      <c r="D837" s="8"/>
      <c r="E837" s="12"/>
      <c r="F837" s="12"/>
      <c r="G837" s="13" t="str">
        <f>IF(OR(H837="Current",H837="1–30 days",H837="31–60 days",H837="61–90 days",H837="91+ days"),IF(D837&gt;=Setup!$B$4,0,DATEDIF(D837,Setup!$B$4,"D")),"")</f>
        <v/>
      </c>
      <c r="H837" s="14" t="str">
        <f>IF(AND(A837="",B837="",C837="",D837="",E837="",F837=""),"",IF(OR(A837="",B837="",C837="",D837="",E837="",F837=""),"Incomplete",IF(COUNTIF($L$5:$L$1004,L837)&gt;1,"Check invoice #",IF(OR(COUNT(E837)=0,COUNT(F837)=0),"Check amounts",IF(OR(E837&lt;0,F837&lt;0,F837&gt;E837),"Check amounts",IF(OR(COUNT(C837)=0,COUNT(D837)=0),"Check dates",IF(D837&lt;C837,"Check dates",IF(ROUND(F837,2)=0,"Paid / zero balance",IF(Setup!$B$4="","Set aging date",IF(D837&gt;=Setup!$B$4,"Current",IF(DATEDIF(D837,Setup!$B$4,"D")&lt;=30,"1–30 days",IF(DATEDIF(D837,Setup!$B$4,"D")&lt;=60,"31–60 days",IF(DATEDIF(D837,Setup!$B$4,"D")&lt;=90,"61–90 days","91+ days")))))))))))))</f>
        <v/>
      </c>
      <c r="I837" s="5"/>
      <c r="J837" s="15">
        <f>IF(OR(H837="Current",H837="1–30 days",H837="31–60 days",H837="61–90 days",H837="91+ days"),F837,0)</f>
        <v>0</v>
      </c>
      <c r="K837">
        <f>IF(J837&gt;0,IF(COUNTIFS($M$5:$M837,M837,$J$5:$J837,"&gt;0")=1,1,0),0)</f>
        <v>0</v>
      </c>
      <c r="L837" t="str">
        <f>IF(A837="","","k"&amp;SUBSTITUTE(SUBSTITUTE(SUBSTITUTE(SUBSTITUTE(SUBSTITUTE(SUBSTITUTE(A837,"~","{t}"),"*","{s}"),"?","{q}"),"&lt;","{lt}"),"&gt;","{gt}"),"=","{eq}"))</f>
        <v/>
      </c>
      <c r="M837" t="str">
        <f>IF(B837="","","k"&amp;SUBSTITUTE(SUBSTITUTE(SUBSTITUTE(SUBSTITUTE(SUBSTITUTE(SUBSTITUTE(B837,"~","{t}"),"*","{s}"),"?","{q}"),"&lt;","{lt}"),"&gt;","{gt}"),"=","{eq}"))</f>
        <v/>
      </c>
    </row>
    <row r="838" spans="1:13" x14ac:dyDescent="0.25">
      <c r="A838" s="5"/>
      <c r="B838" s="5"/>
      <c r="C838" s="8"/>
      <c r="D838" s="8"/>
      <c r="E838" s="12"/>
      <c r="F838" s="12"/>
      <c r="G838" s="13" t="str">
        <f>IF(OR(H838="Current",H838="1–30 days",H838="31–60 days",H838="61–90 days",H838="91+ days"),IF(D838&gt;=Setup!$B$4,0,DATEDIF(D838,Setup!$B$4,"D")),"")</f>
        <v/>
      </c>
      <c r="H838" s="14" t="str">
        <f>IF(AND(A838="",B838="",C838="",D838="",E838="",F838=""),"",IF(OR(A838="",B838="",C838="",D838="",E838="",F838=""),"Incomplete",IF(COUNTIF($L$5:$L$1004,L838)&gt;1,"Check invoice #",IF(OR(COUNT(E838)=0,COUNT(F838)=0),"Check amounts",IF(OR(E838&lt;0,F838&lt;0,F838&gt;E838),"Check amounts",IF(OR(COUNT(C838)=0,COUNT(D838)=0),"Check dates",IF(D838&lt;C838,"Check dates",IF(ROUND(F838,2)=0,"Paid / zero balance",IF(Setup!$B$4="","Set aging date",IF(D838&gt;=Setup!$B$4,"Current",IF(DATEDIF(D838,Setup!$B$4,"D")&lt;=30,"1–30 days",IF(DATEDIF(D838,Setup!$B$4,"D")&lt;=60,"31–60 days",IF(DATEDIF(D838,Setup!$B$4,"D")&lt;=90,"61–90 days","91+ days")))))))))))))</f>
        <v/>
      </c>
      <c r="I838" s="5"/>
      <c r="J838" s="15">
        <f>IF(OR(H838="Current",H838="1–30 days",H838="31–60 days",H838="61–90 days",H838="91+ days"),F838,0)</f>
        <v>0</v>
      </c>
      <c r="K838">
        <f>IF(J838&gt;0,IF(COUNTIFS($M$5:$M838,M838,$J$5:$J838,"&gt;0")=1,1,0),0)</f>
        <v>0</v>
      </c>
      <c r="L838" t="str">
        <f>IF(A838="","","k"&amp;SUBSTITUTE(SUBSTITUTE(SUBSTITUTE(SUBSTITUTE(SUBSTITUTE(SUBSTITUTE(A838,"~","{t}"),"*","{s}"),"?","{q}"),"&lt;","{lt}"),"&gt;","{gt}"),"=","{eq}"))</f>
        <v/>
      </c>
      <c r="M838" t="str">
        <f>IF(B838="","","k"&amp;SUBSTITUTE(SUBSTITUTE(SUBSTITUTE(SUBSTITUTE(SUBSTITUTE(SUBSTITUTE(B838,"~","{t}"),"*","{s}"),"?","{q}"),"&lt;","{lt}"),"&gt;","{gt}"),"=","{eq}"))</f>
        <v/>
      </c>
    </row>
    <row r="839" spans="1:13" x14ac:dyDescent="0.25">
      <c r="A839" s="5"/>
      <c r="B839" s="5"/>
      <c r="C839" s="8"/>
      <c r="D839" s="8"/>
      <c r="E839" s="12"/>
      <c r="F839" s="12"/>
      <c r="G839" s="13" t="str">
        <f>IF(OR(H839="Current",H839="1–30 days",H839="31–60 days",H839="61–90 days",H839="91+ days"),IF(D839&gt;=Setup!$B$4,0,DATEDIF(D839,Setup!$B$4,"D")),"")</f>
        <v/>
      </c>
      <c r="H839" s="14" t="str">
        <f>IF(AND(A839="",B839="",C839="",D839="",E839="",F839=""),"",IF(OR(A839="",B839="",C839="",D839="",E839="",F839=""),"Incomplete",IF(COUNTIF($L$5:$L$1004,L839)&gt;1,"Check invoice #",IF(OR(COUNT(E839)=0,COUNT(F839)=0),"Check amounts",IF(OR(E839&lt;0,F839&lt;0,F839&gt;E839),"Check amounts",IF(OR(COUNT(C839)=0,COUNT(D839)=0),"Check dates",IF(D839&lt;C839,"Check dates",IF(ROUND(F839,2)=0,"Paid / zero balance",IF(Setup!$B$4="","Set aging date",IF(D839&gt;=Setup!$B$4,"Current",IF(DATEDIF(D839,Setup!$B$4,"D")&lt;=30,"1–30 days",IF(DATEDIF(D839,Setup!$B$4,"D")&lt;=60,"31–60 days",IF(DATEDIF(D839,Setup!$B$4,"D")&lt;=90,"61–90 days","91+ days")))))))))))))</f>
        <v/>
      </c>
      <c r="I839" s="5"/>
      <c r="J839" s="15">
        <f>IF(OR(H839="Current",H839="1–30 days",H839="31–60 days",H839="61–90 days",H839="91+ days"),F839,0)</f>
        <v>0</v>
      </c>
      <c r="K839">
        <f>IF(J839&gt;0,IF(COUNTIFS($M$5:$M839,M839,$J$5:$J839,"&gt;0")=1,1,0),0)</f>
        <v>0</v>
      </c>
      <c r="L839" t="str">
        <f>IF(A839="","","k"&amp;SUBSTITUTE(SUBSTITUTE(SUBSTITUTE(SUBSTITUTE(SUBSTITUTE(SUBSTITUTE(A839,"~","{t}"),"*","{s}"),"?","{q}"),"&lt;","{lt}"),"&gt;","{gt}"),"=","{eq}"))</f>
        <v/>
      </c>
      <c r="M839" t="str">
        <f>IF(B839="","","k"&amp;SUBSTITUTE(SUBSTITUTE(SUBSTITUTE(SUBSTITUTE(SUBSTITUTE(SUBSTITUTE(B839,"~","{t}"),"*","{s}"),"?","{q}"),"&lt;","{lt}"),"&gt;","{gt}"),"=","{eq}"))</f>
        <v/>
      </c>
    </row>
    <row r="840" spans="1:13" x14ac:dyDescent="0.25">
      <c r="A840" s="5"/>
      <c r="B840" s="5"/>
      <c r="C840" s="8"/>
      <c r="D840" s="8"/>
      <c r="E840" s="12"/>
      <c r="F840" s="12"/>
      <c r="G840" s="13" t="str">
        <f>IF(OR(H840="Current",H840="1–30 days",H840="31–60 days",H840="61–90 days",H840="91+ days"),IF(D840&gt;=Setup!$B$4,0,DATEDIF(D840,Setup!$B$4,"D")),"")</f>
        <v/>
      </c>
      <c r="H840" s="14" t="str">
        <f>IF(AND(A840="",B840="",C840="",D840="",E840="",F840=""),"",IF(OR(A840="",B840="",C840="",D840="",E840="",F840=""),"Incomplete",IF(COUNTIF($L$5:$L$1004,L840)&gt;1,"Check invoice #",IF(OR(COUNT(E840)=0,COUNT(F840)=0),"Check amounts",IF(OR(E840&lt;0,F840&lt;0,F840&gt;E840),"Check amounts",IF(OR(COUNT(C840)=0,COUNT(D840)=0),"Check dates",IF(D840&lt;C840,"Check dates",IF(ROUND(F840,2)=0,"Paid / zero balance",IF(Setup!$B$4="","Set aging date",IF(D840&gt;=Setup!$B$4,"Current",IF(DATEDIF(D840,Setup!$B$4,"D")&lt;=30,"1–30 days",IF(DATEDIF(D840,Setup!$B$4,"D")&lt;=60,"31–60 days",IF(DATEDIF(D840,Setup!$B$4,"D")&lt;=90,"61–90 days","91+ days")))))))))))))</f>
        <v/>
      </c>
      <c r="I840" s="5"/>
      <c r="J840" s="15">
        <f>IF(OR(H840="Current",H840="1–30 days",H840="31–60 days",H840="61–90 days",H840="91+ days"),F840,0)</f>
        <v>0</v>
      </c>
      <c r="K840">
        <f>IF(J840&gt;0,IF(COUNTIFS($M$5:$M840,M840,$J$5:$J840,"&gt;0")=1,1,0),0)</f>
        <v>0</v>
      </c>
      <c r="L840" t="str">
        <f>IF(A840="","","k"&amp;SUBSTITUTE(SUBSTITUTE(SUBSTITUTE(SUBSTITUTE(SUBSTITUTE(SUBSTITUTE(A840,"~","{t}"),"*","{s}"),"?","{q}"),"&lt;","{lt}"),"&gt;","{gt}"),"=","{eq}"))</f>
        <v/>
      </c>
      <c r="M840" t="str">
        <f>IF(B840="","","k"&amp;SUBSTITUTE(SUBSTITUTE(SUBSTITUTE(SUBSTITUTE(SUBSTITUTE(SUBSTITUTE(B840,"~","{t}"),"*","{s}"),"?","{q}"),"&lt;","{lt}"),"&gt;","{gt}"),"=","{eq}"))</f>
        <v/>
      </c>
    </row>
    <row r="841" spans="1:13" x14ac:dyDescent="0.25">
      <c r="A841" s="5"/>
      <c r="B841" s="5"/>
      <c r="C841" s="8"/>
      <c r="D841" s="8"/>
      <c r="E841" s="12"/>
      <c r="F841" s="12"/>
      <c r="G841" s="13" t="str">
        <f>IF(OR(H841="Current",H841="1–30 days",H841="31–60 days",H841="61–90 days",H841="91+ days"),IF(D841&gt;=Setup!$B$4,0,DATEDIF(D841,Setup!$B$4,"D")),"")</f>
        <v/>
      </c>
      <c r="H841" s="14" t="str">
        <f>IF(AND(A841="",B841="",C841="",D841="",E841="",F841=""),"",IF(OR(A841="",B841="",C841="",D841="",E841="",F841=""),"Incomplete",IF(COUNTIF($L$5:$L$1004,L841)&gt;1,"Check invoice #",IF(OR(COUNT(E841)=0,COUNT(F841)=0),"Check amounts",IF(OR(E841&lt;0,F841&lt;0,F841&gt;E841),"Check amounts",IF(OR(COUNT(C841)=0,COUNT(D841)=0),"Check dates",IF(D841&lt;C841,"Check dates",IF(ROUND(F841,2)=0,"Paid / zero balance",IF(Setup!$B$4="","Set aging date",IF(D841&gt;=Setup!$B$4,"Current",IF(DATEDIF(D841,Setup!$B$4,"D")&lt;=30,"1–30 days",IF(DATEDIF(D841,Setup!$B$4,"D")&lt;=60,"31–60 days",IF(DATEDIF(D841,Setup!$B$4,"D")&lt;=90,"61–90 days","91+ days")))))))))))))</f>
        <v/>
      </c>
      <c r="I841" s="5"/>
      <c r="J841" s="15">
        <f>IF(OR(H841="Current",H841="1–30 days",H841="31–60 days",H841="61–90 days",H841="91+ days"),F841,0)</f>
        <v>0</v>
      </c>
      <c r="K841">
        <f>IF(J841&gt;0,IF(COUNTIFS($M$5:$M841,M841,$J$5:$J841,"&gt;0")=1,1,0),0)</f>
        <v>0</v>
      </c>
      <c r="L841" t="str">
        <f>IF(A841="","","k"&amp;SUBSTITUTE(SUBSTITUTE(SUBSTITUTE(SUBSTITUTE(SUBSTITUTE(SUBSTITUTE(A841,"~","{t}"),"*","{s}"),"?","{q}"),"&lt;","{lt}"),"&gt;","{gt}"),"=","{eq}"))</f>
        <v/>
      </c>
      <c r="M841" t="str">
        <f>IF(B841="","","k"&amp;SUBSTITUTE(SUBSTITUTE(SUBSTITUTE(SUBSTITUTE(SUBSTITUTE(SUBSTITUTE(B841,"~","{t}"),"*","{s}"),"?","{q}"),"&lt;","{lt}"),"&gt;","{gt}"),"=","{eq}"))</f>
        <v/>
      </c>
    </row>
    <row r="842" spans="1:13" x14ac:dyDescent="0.25">
      <c r="A842" s="5"/>
      <c r="B842" s="5"/>
      <c r="C842" s="8"/>
      <c r="D842" s="8"/>
      <c r="E842" s="12"/>
      <c r="F842" s="12"/>
      <c r="G842" s="13" t="str">
        <f>IF(OR(H842="Current",H842="1–30 days",H842="31–60 days",H842="61–90 days",H842="91+ days"),IF(D842&gt;=Setup!$B$4,0,DATEDIF(D842,Setup!$B$4,"D")),"")</f>
        <v/>
      </c>
      <c r="H842" s="14" t="str">
        <f>IF(AND(A842="",B842="",C842="",D842="",E842="",F842=""),"",IF(OR(A842="",B842="",C842="",D842="",E842="",F842=""),"Incomplete",IF(COUNTIF($L$5:$L$1004,L842)&gt;1,"Check invoice #",IF(OR(COUNT(E842)=0,COUNT(F842)=0),"Check amounts",IF(OR(E842&lt;0,F842&lt;0,F842&gt;E842),"Check amounts",IF(OR(COUNT(C842)=0,COUNT(D842)=0),"Check dates",IF(D842&lt;C842,"Check dates",IF(ROUND(F842,2)=0,"Paid / zero balance",IF(Setup!$B$4="","Set aging date",IF(D842&gt;=Setup!$B$4,"Current",IF(DATEDIF(D842,Setup!$B$4,"D")&lt;=30,"1–30 days",IF(DATEDIF(D842,Setup!$B$4,"D")&lt;=60,"31–60 days",IF(DATEDIF(D842,Setup!$B$4,"D")&lt;=90,"61–90 days","91+ days")))))))))))))</f>
        <v/>
      </c>
      <c r="I842" s="5"/>
      <c r="J842" s="15">
        <f>IF(OR(H842="Current",H842="1–30 days",H842="31–60 days",H842="61–90 days",H842="91+ days"),F842,0)</f>
        <v>0</v>
      </c>
      <c r="K842">
        <f>IF(J842&gt;0,IF(COUNTIFS($M$5:$M842,M842,$J$5:$J842,"&gt;0")=1,1,0),0)</f>
        <v>0</v>
      </c>
      <c r="L842" t="str">
        <f>IF(A842="","","k"&amp;SUBSTITUTE(SUBSTITUTE(SUBSTITUTE(SUBSTITUTE(SUBSTITUTE(SUBSTITUTE(A842,"~","{t}"),"*","{s}"),"?","{q}"),"&lt;","{lt}"),"&gt;","{gt}"),"=","{eq}"))</f>
        <v/>
      </c>
      <c r="M842" t="str">
        <f>IF(B842="","","k"&amp;SUBSTITUTE(SUBSTITUTE(SUBSTITUTE(SUBSTITUTE(SUBSTITUTE(SUBSTITUTE(B842,"~","{t}"),"*","{s}"),"?","{q}"),"&lt;","{lt}"),"&gt;","{gt}"),"=","{eq}"))</f>
        <v/>
      </c>
    </row>
    <row r="843" spans="1:13" x14ac:dyDescent="0.25">
      <c r="A843" s="5"/>
      <c r="B843" s="5"/>
      <c r="C843" s="8"/>
      <c r="D843" s="8"/>
      <c r="E843" s="12"/>
      <c r="F843" s="12"/>
      <c r="G843" s="13" t="str">
        <f>IF(OR(H843="Current",H843="1–30 days",H843="31–60 days",H843="61–90 days",H843="91+ days"),IF(D843&gt;=Setup!$B$4,0,DATEDIF(D843,Setup!$B$4,"D")),"")</f>
        <v/>
      </c>
      <c r="H843" s="14" t="str">
        <f>IF(AND(A843="",B843="",C843="",D843="",E843="",F843=""),"",IF(OR(A843="",B843="",C843="",D843="",E843="",F843=""),"Incomplete",IF(COUNTIF($L$5:$L$1004,L843)&gt;1,"Check invoice #",IF(OR(COUNT(E843)=0,COUNT(F843)=0),"Check amounts",IF(OR(E843&lt;0,F843&lt;0,F843&gt;E843),"Check amounts",IF(OR(COUNT(C843)=0,COUNT(D843)=0),"Check dates",IF(D843&lt;C843,"Check dates",IF(ROUND(F843,2)=0,"Paid / zero balance",IF(Setup!$B$4="","Set aging date",IF(D843&gt;=Setup!$B$4,"Current",IF(DATEDIF(D843,Setup!$B$4,"D")&lt;=30,"1–30 days",IF(DATEDIF(D843,Setup!$B$4,"D")&lt;=60,"31–60 days",IF(DATEDIF(D843,Setup!$B$4,"D")&lt;=90,"61–90 days","91+ days")))))))))))))</f>
        <v/>
      </c>
      <c r="I843" s="5"/>
      <c r="J843" s="15">
        <f>IF(OR(H843="Current",H843="1–30 days",H843="31–60 days",H843="61–90 days",H843="91+ days"),F843,0)</f>
        <v>0</v>
      </c>
      <c r="K843">
        <f>IF(J843&gt;0,IF(COUNTIFS($M$5:$M843,M843,$J$5:$J843,"&gt;0")=1,1,0),0)</f>
        <v>0</v>
      </c>
      <c r="L843" t="str">
        <f>IF(A843="","","k"&amp;SUBSTITUTE(SUBSTITUTE(SUBSTITUTE(SUBSTITUTE(SUBSTITUTE(SUBSTITUTE(A843,"~","{t}"),"*","{s}"),"?","{q}"),"&lt;","{lt}"),"&gt;","{gt}"),"=","{eq}"))</f>
        <v/>
      </c>
      <c r="M843" t="str">
        <f>IF(B843="","","k"&amp;SUBSTITUTE(SUBSTITUTE(SUBSTITUTE(SUBSTITUTE(SUBSTITUTE(SUBSTITUTE(B843,"~","{t}"),"*","{s}"),"?","{q}"),"&lt;","{lt}"),"&gt;","{gt}"),"=","{eq}"))</f>
        <v/>
      </c>
    </row>
    <row r="844" spans="1:13" x14ac:dyDescent="0.25">
      <c r="A844" s="5"/>
      <c r="B844" s="5"/>
      <c r="C844" s="8"/>
      <c r="D844" s="8"/>
      <c r="E844" s="12"/>
      <c r="F844" s="12"/>
      <c r="G844" s="13" t="str">
        <f>IF(OR(H844="Current",H844="1–30 days",H844="31–60 days",H844="61–90 days",H844="91+ days"),IF(D844&gt;=Setup!$B$4,0,DATEDIF(D844,Setup!$B$4,"D")),"")</f>
        <v/>
      </c>
      <c r="H844" s="14" t="str">
        <f>IF(AND(A844="",B844="",C844="",D844="",E844="",F844=""),"",IF(OR(A844="",B844="",C844="",D844="",E844="",F844=""),"Incomplete",IF(COUNTIF($L$5:$L$1004,L844)&gt;1,"Check invoice #",IF(OR(COUNT(E844)=0,COUNT(F844)=0),"Check amounts",IF(OR(E844&lt;0,F844&lt;0,F844&gt;E844),"Check amounts",IF(OR(COUNT(C844)=0,COUNT(D844)=0),"Check dates",IF(D844&lt;C844,"Check dates",IF(ROUND(F844,2)=0,"Paid / zero balance",IF(Setup!$B$4="","Set aging date",IF(D844&gt;=Setup!$B$4,"Current",IF(DATEDIF(D844,Setup!$B$4,"D")&lt;=30,"1–30 days",IF(DATEDIF(D844,Setup!$B$4,"D")&lt;=60,"31–60 days",IF(DATEDIF(D844,Setup!$B$4,"D")&lt;=90,"61–90 days","91+ days")))))))))))))</f>
        <v/>
      </c>
      <c r="I844" s="5"/>
      <c r="J844" s="15">
        <f>IF(OR(H844="Current",H844="1–30 days",H844="31–60 days",H844="61–90 days",H844="91+ days"),F844,0)</f>
        <v>0</v>
      </c>
      <c r="K844">
        <f>IF(J844&gt;0,IF(COUNTIFS($M$5:$M844,M844,$J$5:$J844,"&gt;0")=1,1,0),0)</f>
        <v>0</v>
      </c>
      <c r="L844" t="str">
        <f>IF(A844="","","k"&amp;SUBSTITUTE(SUBSTITUTE(SUBSTITUTE(SUBSTITUTE(SUBSTITUTE(SUBSTITUTE(A844,"~","{t}"),"*","{s}"),"?","{q}"),"&lt;","{lt}"),"&gt;","{gt}"),"=","{eq}"))</f>
        <v/>
      </c>
      <c r="M844" t="str">
        <f>IF(B844="","","k"&amp;SUBSTITUTE(SUBSTITUTE(SUBSTITUTE(SUBSTITUTE(SUBSTITUTE(SUBSTITUTE(B844,"~","{t}"),"*","{s}"),"?","{q}"),"&lt;","{lt}"),"&gt;","{gt}"),"=","{eq}"))</f>
        <v/>
      </c>
    </row>
    <row r="845" spans="1:13" x14ac:dyDescent="0.25">
      <c r="A845" s="5"/>
      <c r="B845" s="5"/>
      <c r="C845" s="8"/>
      <c r="D845" s="8"/>
      <c r="E845" s="12"/>
      <c r="F845" s="12"/>
      <c r="G845" s="13" t="str">
        <f>IF(OR(H845="Current",H845="1–30 days",H845="31–60 days",H845="61–90 days",H845="91+ days"),IF(D845&gt;=Setup!$B$4,0,DATEDIF(D845,Setup!$B$4,"D")),"")</f>
        <v/>
      </c>
      <c r="H845" s="14" t="str">
        <f>IF(AND(A845="",B845="",C845="",D845="",E845="",F845=""),"",IF(OR(A845="",B845="",C845="",D845="",E845="",F845=""),"Incomplete",IF(COUNTIF($L$5:$L$1004,L845)&gt;1,"Check invoice #",IF(OR(COUNT(E845)=0,COUNT(F845)=0),"Check amounts",IF(OR(E845&lt;0,F845&lt;0,F845&gt;E845),"Check amounts",IF(OR(COUNT(C845)=0,COUNT(D845)=0),"Check dates",IF(D845&lt;C845,"Check dates",IF(ROUND(F845,2)=0,"Paid / zero balance",IF(Setup!$B$4="","Set aging date",IF(D845&gt;=Setup!$B$4,"Current",IF(DATEDIF(D845,Setup!$B$4,"D")&lt;=30,"1–30 days",IF(DATEDIF(D845,Setup!$B$4,"D")&lt;=60,"31–60 days",IF(DATEDIF(D845,Setup!$B$4,"D")&lt;=90,"61–90 days","91+ days")))))))))))))</f>
        <v/>
      </c>
      <c r="I845" s="5"/>
      <c r="J845" s="15">
        <f>IF(OR(H845="Current",H845="1–30 days",H845="31–60 days",H845="61–90 days",H845="91+ days"),F845,0)</f>
        <v>0</v>
      </c>
      <c r="K845">
        <f>IF(J845&gt;0,IF(COUNTIFS($M$5:$M845,M845,$J$5:$J845,"&gt;0")=1,1,0),0)</f>
        <v>0</v>
      </c>
      <c r="L845" t="str">
        <f>IF(A845="","","k"&amp;SUBSTITUTE(SUBSTITUTE(SUBSTITUTE(SUBSTITUTE(SUBSTITUTE(SUBSTITUTE(A845,"~","{t}"),"*","{s}"),"?","{q}"),"&lt;","{lt}"),"&gt;","{gt}"),"=","{eq}"))</f>
        <v/>
      </c>
      <c r="M845" t="str">
        <f>IF(B845="","","k"&amp;SUBSTITUTE(SUBSTITUTE(SUBSTITUTE(SUBSTITUTE(SUBSTITUTE(SUBSTITUTE(B845,"~","{t}"),"*","{s}"),"?","{q}"),"&lt;","{lt}"),"&gt;","{gt}"),"=","{eq}"))</f>
        <v/>
      </c>
    </row>
    <row r="846" spans="1:13" x14ac:dyDescent="0.25">
      <c r="A846" s="5"/>
      <c r="B846" s="5"/>
      <c r="C846" s="8"/>
      <c r="D846" s="8"/>
      <c r="E846" s="12"/>
      <c r="F846" s="12"/>
      <c r="G846" s="13" t="str">
        <f>IF(OR(H846="Current",H846="1–30 days",H846="31–60 days",H846="61–90 days",H846="91+ days"),IF(D846&gt;=Setup!$B$4,0,DATEDIF(D846,Setup!$B$4,"D")),"")</f>
        <v/>
      </c>
      <c r="H846" s="14" t="str">
        <f>IF(AND(A846="",B846="",C846="",D846="",E846="",F846=""),"",IF(OR(A846="",B846="",C846="",D846="",E846="",F846=""),"Incomplete",IF(COUNTIF($L$5:$L$1004,L846)&gt;1,"Check invoice #",IF(OR(COUNT(E846)=0,COUNT(F846)=0),"Check amounts",IF(OR(E846&lt;0,F846&lt;0,F846&gt;E846),"Check amounts",IF(OR(COUNT(C846)=0,COUNT(D846)=0),"Check dates",IF(D846&lt;C846,"Check dates",IF(ROUND(F846,2)=0,"Paid / zero balance",IF(Setup!$B$4="","Set aging date",IF(D846&gt;=Setup!$B$4,"Current",IF(DATEDIF(D846,Setup!$B$4,"D")&lt;=30,"1–30 days",IF(DATEDIF(D846,Setup!$B$4,"D")&lt;=60,"31–60 days",IF(DATEDIF(D846,Setup!$B$4,"D")&lt;=90,"61–90 days","91+ days")))))))))))))</f>
        <v/>
      </c>
      <c r="I846" s="5"/>
      <c r="J846" s="15">
        <f>IF(OR(H846="Current",H846="1–30 days",H846="31–60 days",H846="61–90 days",H846="91+ days"),F846,0)</f>
        <v>0</v>
      </c>
      <c r="K846">
        <f>IF(J846&gt;0,IF(COUNTIFS($M$5:$M846,M846,$J$5:$J846,"&gt;0")=1,1,0),0)</f>
        <v>0</v>
      </c>
      <c r="L846" t="str">
        <f>IF(A846="","","k"&amp;SUBSTITUTE(SUBSTITUTE(SUBSTITUTE(SUBSTITUTE(SUBSTITUTE(SUBSTITUTE(A846,"~","{t}"),"*","{s}"),"?","{q}"),"&lt;","{lt}"),"&gt;","{gt}"),"=","{eq}"))</f>
        <v/>
      </c>
      <c r="M846" t="str">
        <f>IF(B846="","","k"&amp;SUBSTITUTE(SUBSTITUTE(SUBSTITUTE(SUBSTITUTE(SUBSTITUTE(SUBSTITUTE(B846,"~","{t}"),"*","{s}"),"?","{q}"),"&lt;","{lt}"),"&gt;","{gt}"),"=","{eq}"))</f>
        <v/>
      </c>
    </row>
    <row r="847" spans="1:13" x14ac:dyDescent="0.25">
      <c r="A847" s="5"/>
      <c r="B847" s="5"/>
      <c r="C847" s="8"/>
      <c r="D847" s="8"/>
      <c r="E847" s="12"/>
      <c r="F847" s="12"/>
      <c r="G847" s="13" t="str">
        <f>IF(OR(H847="Current",H847="1–30 days",H847="31–60 days",H847="61–90 days",H847="91+ days"),IF(D847&gt;=Setup!$B$4,0,DATEDIF(D847,Setup!$B$4,"D")),"")</f>
        <v/>
      </c>
      <c r="H847" s="14" t="str">
        <f>IF(AND(A847="",B847="",C847="",D847="",E847="",F847=""),"",IF(OR(A847="",B847="",C847="",D847="",E847="",F847=""),"Incomplete",IF(COUNTIF($L$5:$L$1004,L847)&gt;1,"Check invoice #",IF(OR(COUNT(E847)=0,COUNT(F847)=0),"Check amounts",IF(OR(E847&lt;0,F847&lt;0,F847&gt;E847),"Check amounts",IF(OR(COUNT(C847)=0,COUNT(D847)=0),"Check dates",IF(D847&lt;C847,"Check dates",IF(ROUND(F847,2)=0,"Paid / zero balance",IF(Setup!$B$4="","Set aging date",IF(D847&gt;=Setup!$B$4,"Current",IF(DATEDIF(D847,Setup!$B$4,"D")&lt;=30,"1–30 days",IF(DATEDIF(D847,Setup!$B$4,"D")&lt;=60,"31–60 days",IF(DATEDIF(D847,Setup!$B$4,"D")&lt;=90,"61–90 days","91+ days")))))))))))))</f>
        <v/>
      </c>
      <c r="I847" s="5"/>
      <c r="J847" s="15">
        <f>IF(OR(H847="Current",H847="1–30 days",H847="31–60 days",H847="61–90 days",H847="91+ days"),F847,0)</f>
        <v>0</v>
      </c>
      <c r="K847">
        <f>IF(J847&gt;0,IF(COUNTIFS($M$5:$M847,M847,$J$5:$J847,"&gt;0")=1,1,0),0)</f>
        <v>0</v>
      </c>
      <c r="L847" t="str">
        <f>IF(A847="","","k"&amp;SUBSTITUTE(SUBSTITUTE(SUBSTITUTE(SUBSTITUTE(SUBSTITUTE(SUBSTITUTE(A847,"~","{t}"),"*","{s}"),"?","{q}"),"&lt;","{lt}"),"&gt;","{gt}"),"=","{eq}"))</f>
        <v/>
      </c>
      <c r="M847" t="str">
        <f>IF(B847="","","k"&amp;SUBSTITUTE(SUBSTITUTE(SUBSTITUTE(SUBSTITUTE(SUBSTITUTE(SUBSTITUTE(B847,"~","{t}"),"*","{s}"),"?","{q}"),"&lt;","{lt}"),"&gt;","{gt}"),"=","{eq}"))</f>
        <v/>
      </c>
    </row>
    <row r="848" spans="1:13" x14ac:dyDescent="0.25">
      <c r="A848" s="5"/>
      <c r="B848" s="5"/>
      <c r="C848" s="8"/>
      <c r="D848" s="8"/>
      <c r="E848" s="12"/>
      <c r="F848" s="12"/>
      <c r="G848" s="13" t="str">
        <f>IF(OR(H848="Current",H848="1–30 days",H848="31–60 days",H848="61–90 days",H848="91+ days"),IF(D848&gt;=Setup!$B$4,0,DATEDIF(D848,Setup!$B$4,"D")),"")</f>
        <v/>
      </c>
      <c r="H848" s="14" t="str">
        <f>IF(AND(A848="",B848="",C848="",D848="",E848="",F848=""),"",IF(OR(A848="",B848="",C848="",D848="",E848="",F848=""),"Incomplete",IF(COUNTIF($L$5:$L$1004,L848)&gt;1,"Check invoice #",IF(OR(COUNT(E848)=0,COUNT(F848)=0),"Check amounts",IF(OR(E848&lt;0,F848&lt;0,F848&gt;E848),"Check amounts",IF(OR(COUNT(C848)=0,COUNT(D848)=0),"Check dates",IF(D848&lt;C848,"Check dates",IF(ROUND(F848,2)=0,"Paid / zero balance",IF(Setup!$B$4="","Set aging date",IF(D848&gt;=Setup!$B$4,"Current",IF(DATEDIF(D848,Setup!$B$4,"D")&lt;=30,"1–30 days",IF(DATEDIF(D848,Setup!$B$4,"D")&lt;=60,"31–60 days",IF(DATEDIF(D848,Setup!$B$4,"D")&lt;=90,"61–90 days","91+ days")))))))))))))</f>
        <v/>
      </c>
      <c r="I848" s="5"/>
      <c r="J848" s="15">
        <f>IF(OR(H848="Current",H848="1–30 days",H848="31–60 days",H848="61–90 days",H848="91+ days"),F848,0)</f>
        <v>0</v>
      </c>
      <c r="K848">
        <f>IF(J848&gt;0,IF(COUNTIFS($M$5:$M848,M848,$J$5:$J848,"&gt;0")=1,1,0),0)</f>
        <v>0</v>
      </c>
      <c r="L848" t="str">
        <f>IF(A848="","","k"&amp;SUBSTITUTE(SUBSTITUTE(SUBSTITUTE(SUBSTITUTE(SUBSTITUTE(SUBSTITUTE(A848,"~","{t}"),"*","{s}"),"?","{q}"),"&lt;","{lt}"),"&gt;","{gt}"),"=","{eq}"))</f>
        <v/>
      </c>
      <c r="M848" t="str">
        <f>IF(B848="","","k"&amp;SUBSTITUTE(SUBSTITUTE(SUBSTITUTE(SUBSTITUTE(SUBSTITUTE(SUBSTITUTE(B848,"~","{t}"),"*","{s}"),"?","{q}"),"&lt;","{lt}"),"&gt;","{gt}"),"=","{eq}"))</f>
        <v/>
      </c>
    </row>
    <row r="849" spans="1:13" x14ac:dyDescent="0.25">
      <c r="A849" s="5"/>
      <c r="B849" s="5"/>
      <c r="C849" s="8"/>
      <c r="D849" s="8"/>
      <c r="E849" s="12"/>
      <c r="F849" s="12"/>
      <c r="G849" s="13" t="str">
        <f>IF(OR(H849="Current",H849="1–30 days",H849="31–60 days",H849="61–90 days",H849="91+ days"),IF(D849&gt;=Setup!$B$4,0,DATEDIF(D849,Setup!$B$4,"D")),"")</f>
        <v/>
      </c>
      <c r="H849" s="14" t="str">
        <f>IF(AND(A849="",B849="",C849="",D849="",E849="",F849=""),"",IF(OR(A849="",B849="",C849="",D849="",E849="",F849=""),"Incomplete",IF(COUNTIF($L$5:$L$1004,L849)&gt;1,"Check invoice #",IF(OR(COUNT(E849)=0,COUNT(F849)=0),"Check amounts",IF(OR(E849&lt;0,F849&lt;0,F849&gt;E849),"Check amounts",IF(OR(COUNT(C849)=0,COUNT(D849)=0),"Check dates",IF(D849&lt;C849,"Check dates",IF(ROUND(F849,2)=0,"Paid / zero balance",IF(Setup!$B$4="","Set aging date",IF(D849&gt;=Setup!$B$4,"Current",IF(DATEDIF(D849,Setup!$B$4,"D")&lt;=30,"1–30 days",IF(DATEDIF(D849,Setup!$B$4,"D")&lt;=60,"31–60 days",IF(DATEDIF(D849,Setup!$B$4,"D")&lt;=90,"61–90 days","91+ days")))))))))))))</f>
        <v/>
      </c>
      <c r="I849" s="5"/>
      <c r="J849" s="15">
        <f>IF(OR(H849="Current",H849="1–30 days",H849="31–60 days",H849="61–90 days",H849="91+ days"),F849,0)</f>
        <v>0</v>
      </c>
      <c r="K849">
        <f>IF(J849&gt;0,IF(COUNTIFS($M$5:$M849,M849,$J$5:$J849,"&gt;0")=1,1,0),0)</f>
        <v>0</v>
      </c>
      <c r="L849" t="str">
        <f>IF(A849="","","k"&amp;SUBSTITUTE(SUBSTITUTE(SUBSTITUTE(SUBSTITUTE(SUBSTITUTE(SUBSTITUTE(A849,"~","{t}"),"*","{s}"),"?","{q}"),"&lt;","{lt}"),"&gt;","{gt}"),"=","{eq}"))</f>
        <v/>
      </c>
      <c r="M849" t="str">
        <f>IF(B849="","","k"&amp;SUBSTITUTE(SUBSTITUTE(SUBSTITUTE(SUBSTITUTE(SUBSTITUTE(SUBSTITUTE(B849,"~","{t}"),"*","{s}"),"?","{q}"),"&lt;","{lt}"),"&gt;","{gt}"),"=","{eq}"))</f>
        <v/>
      </c>
    </row>
    <row r="850" spans="1:13" x14ac:dyDescent="0.25">
      <c r="A850" s="5"/>
      <c r="B850" s="5"/>
      <c r="C850" s="8"/>
      <c r="D850" s="8"/>
      <c r="E850" s="12"/>
      <c r="F850" s="12"/>
      <c r="G850" s="13" t="str">
        <f>IF(OR(H850="Current",H850="1–30 days",H850="31–60 days",H850="61–90 days",H850="91+ days"),IF(D850&gt;=Setup!$B$4,0,DATEDIF(D850,Setup!$B$4,"D")),"")</f>
        <v/>
      </c>
      <c r="H850" s="14" t="str">
        <f>IF(AND(A850="",B850="",C850="",D850="",E850="",F850=""),"",IF(OR(A850="",B850="",C850="",D850="",E850="",F850=""),"Incomplete",IF(COUNTIF($L$5:$L$1004,L850)&gt;1,"Check invoice #",IF(OR(COUNT(E850)=0,COUNT(F850)=0),"Check amounts",IF(OR(E850&lt;0,F850&lt;0,F850&gt;E850),"Check amounts",IF(OR(COUNT(C850)=0,COUNT(D850)=0),"Check dates",IF(D850&lt;C850,"Check dates",IF(ROUND(F850,2)=0,"Paid / zero balance",IF(Setup!$B$4="","Set aging date",IF(D850&gt;=Setup!$B$4,"Current",IF(DATEDIF(D850,Setup!$B$4,"D")&lt;=30,"1–30 days",IF(DATEDIF(D850,Setup!$B$4,"D")&lt;=60,"31–60 days",IF(DATEDIF(D850,Setup!$B$4,"D")&lt;=90,"61–90 days","91+ days")))))))))))))</f>
        <v/>
      </c>
      <c r="I850" s="5"/>
      <c r="J850" s="15">
        <f>IF(OR(H850="Current",H850="1–30 days",H850="31–60 days",H850="61–90 days",H850="91+ days"),F850,0)</f>
        <v>0</v>
      </c>
      <c r="K850">
        <f>IF(J850&gt;0,IF(COUNTIFS($M$5:$M850,M850,$J$5:$J850,"&gt;0")=1,1,0),0)</f>
        <v>0</v>
      </c>
      <c r="L850" t="str">
        <f>IF(A850="","","k"&amp;SUBSTITUTE(SUBSTITUTE(SUBSTITUTE(SUBSTITUTE(SUBSTITUTE(SUBSTITUTE(A850,"~","{t}"),"*","{s}"),"?","{q}"),"&lt;","{lt}"),"&gt;","{gt}"),"=","{eq}"))</f>
        <v/>
      </c>
      <c r="M850" t="str">
        <f>IF(B850="","","k"&amp;SUBSTITUTE(SUBSTITUTE(SUBSTITUTE(SUBSTITUTE(SUBSTITUTE(SUBSTITUTE(B850,"~","{t}"),"*","{s}"),"?","{q}"),"&lt;","{lt}"),"&gt;","{gt}"),"=","{eq}"))</f>
        <v/>
      </c>
    </row>
    <row r="851" spans="1:13" x14ac:dyDescent="0.25">
      <c r="A851" s="5"/>
      <c r="B851" s="5"/>
      <c r="C851" s="8"/>
      <c r="D851" s="8"/>
      <c r="E851" s="12"/>
      <c r="F851" s="12"/>
      <c r="G851" s="13" t="str">
        <f>IF(OR(H851="Current",H851="1–30 days",H851="31–60 days",H851="61–90 days",H851="91+ days"),IF(D851&gt;=Setup!$B$4,0,DATEDIF(D851,Setup!$B$4,"D")),"")</f>
        <v/>
      </c>
      <c r="H851" s="14" t="str">
        <f>IF(AND(A851="",B851="",C851="",D851="",E851="",F851=""),"",IF(OR(A851="",B851="",C851="",D851="",E851="",F851=""),"Incomplete",IF(COUNTIF($L$5:$L$1004,L851)&gt;1,"Check invoice #",IF(OR(COUNT(E851)=0,COUNT(F851)=0),"Check amounts",IF(OR(E851&lt;0,F851&lt;0,F851&gt;E851),"Check amounts",IF(OR(COUNT(C851)=0,COUNT(D851)=0),"Check dates",IF(D851&lt;C851,"Check dates",IF(ROUND(F851,2)=0,"Paid / zero balance",IF(Setup!$B$4="","Set aging date",IF(D851&gt;=Setup!$B$4,"Current",IF(DATEDIF(D851,Setup!$B$4,"D")&lt;=30,"1–30 days",IF(DATEDIF(D851,Setup!$B$4,"D")&lt;=60,"31–60 days",IF(DATEDIF(D851,Setup!$B$4,"D")&lt;=90,"61–90 days","91+ days")))))))))))))</f>
        <v/>
      </c>
      <c r="I851" s="5"/>
      <c r="J851" s="15">
        <f>IF(OR(H851="Current",H851="1–30 days",H851="31–60 days",H851="61–90 days",H851="91+ days"),F851,0)</f>
        <v>0</v>
      </c>
      <c r="K851">
        <f>IF(J851&gt;0,IF(COUNTIFS($M$5:$M851,M851,$J$5:$J851,"&gt;0")=1,1,0),0)</f>
        <v>0</v>
      </c>
      <c r="L851" t="str">
        <f>IF(A851="","","k"&amp;SUBSTITUTE(SUBSTITUTE(SUBSTITUTE(SUBSTITUTE(SUBSTITUTE(SUBSTITUTE(A851,"~","{t}"),"*","{s}"),"?","{q}"),"&lt;","{lt}"),"&gt;","{gt}"),"=","{eq}"))</f>
        <v/>
      </c>
      <c r="M851" t="str">
        <f>IF(B851="","","k"&amp;SUBSTITUTE(SUBSTITUTE(SUBSTITUTE(SUBSTITUTE(SUBSTITUTE(SUBSTITUTE(B851,"~","{t}"),"*","{s}"),"?","{q}"),"&lt;","{lt}"),"&gt;","{gt}"),"=","{eq}"))</f>
        <v/>
      </c>
    </row>
    <row r="852" spans="1:13" x14ac:dyDescent="0.25">
      <c r="A852" s="5"/>
      <c r="B852" s="5"/>
      <c r="C852" s="8"/>
      <c r="D852" s="8"/>
      <c r="E852" s="12"/>
      <c r="F852" s="12"/>
      <c r="G852" s="13" t="str">
        <f>IF(OR(H852="Current",H852="1–30 days",H852="31–60 days",H852="61–90 days",H852="91+ days"),IF(D852&gt;=Setup!$B$4,0,DATEDIF(D852,Setup!$B$4,"D")),"")</f>
        <v/>
      </c>
      <c r="H852" s="14" t="str">
        <f>IF(AND(A852="",B852="",C852="",D852="",E852="",F852=""),"",IF(OR(A852="",B852="",C852="",D852="",E852="",F852=""),"Incomplete",IF(COUNTIF($L$5:$L$1004,L852)&gt;1,"Check invoice #",IF(OR(COUNT(E852)=0,COUNT(F852)=0),"Check amounts",IF(OR(E852&lt;0,F852&lt;0,F852&gt;E852),"Check amounts",IF(OR(COUNT(C852)=0,COUNT(D852)=0),"Check dates",IF(D852&lt;C852,"Check dates",IF(ROUND(F852,2)=0,"Paid / zero balance",IF(Setup!$B$4="","Set aging date",IF(D852&gt;=Setup!$B$4,"Current",IF(DATEDIF(D852,Setup!$B$4,"D")&lt;=30,"1–30 days",IF(DATEDIF(D852,Setup!$B$4,"D")&lt;=60,"31–60 days",IF(DATEDIF(D852,Setup!$B$4,"D")&lt;=90,"61–90 days","91+ days")))))))))))))</f>
        <v/>
      </c>
      <c r="I852" s="5"/>
      <c r="J852" s="15">
        <f>IF(OR(H852="Current",H852="1–30 days",H852="31–60 days",H852="61–90 days",H852="91+ days"),F852,0)</f>
        <v>0</v>
      </c>
      <c r="K852">
        <f>IF(J852&gt;0,IF(COUNTIFS($M$5:$M852,M852,$J$5:$J852,"&gt;0")=1,1,0),0)</f>
        <v>0</v>
      </c>
      <c r="L852" t="str">
        <f>IF(A852="","","k"&amp;SUBSTITUTE(SUBSTITUTE(SUBSTITUTE(SUBSTITUTE(SUBSTITUTE(SUBSTITUTE(A852,"~","{t}"),"*","{s}"),"?","{q}"),"&lt;","{lt}"),"&gt;","{gt}"),"=","{eq}"))</f>
        <v/>
      </c>
      <c r="M852" t="str">
        <f>IF(B852="","","k"&amp;SUBSTITUTE(SUBSTITUTE(SUBSTITUTE(SUBSTITUTE(SUBSTITUTE(SUBSTITUTE(B852,"~","{t}"),"*","{s}"),"?","{q}"),"&lt;","{lt}"),"&gt;","{gt}"),"=","{eq}"))</f>
        <v/>
      </c>
    </row>
    <row r="853" spans="1:13" x14ac:dyDescent="0.25">
      <c r="A853" s="5"/>
      <c r="B853" s="5"/>
      <c r="C853" s="8"/>
      <c r="D853" s="8"/>
      <c r="E853" s="12"/>
      <c r="F853" s="12"/>
      <c r="G853" s="13" t="str">
        <f>IF(OR(H853="Current",H853="1–30 days",H853="31–60 days",H853="61–90 days",H853="91+ days"),IF(D853&gt;=Setup!$B$4,0,DATEDIF(D853,Setup!$B$4,"D")),"")</f>
        <v/>
      </c>
      <c r="H853" s="14" t="str">
        <f>IF(AND(A853="",B853="",C853="",D853="",E853="",F853=""),"",IF(OR(A853="",B853="",C853="",D853="",E853="",F853=""),"Incomplete",IF(COUNTIF($L$5:$L$1004,L853)&gt;1,"Check invoice #",IF(OR(COUNT(E853)=0,COUNT(F853)=0),"Check amounts",IF(OR(E853&lt;0,F853&lt;0,F853&gt;E853),"Check amounts",IF(OR(COUNT(C853)=0,COUNT(D853)=0),"Check dates",IF(D853&lt;C853,"Check dates",IF(ROUND(F853,2)=0,"Paid / zero balance",IF(Setup!$B$4="","Set aging date",IF(D853&gt;=Setup!$B$4,"Current",IF(DATEDIF(D853,Setup!$B$4,"D")&lt;=30,"1–30 days",IF(DATEDIF(D853,Setup!$B$4,"D")&lt;=60,"31–60 days",IF(DATEDIF(D853,Setup!$B$4,"D")&lt;=90,"61–90 days","91+ days")))))))))))))</f>
        <v/>
      </c>
      <c r="I853" s="5"/>
      <c r="J853" s="15">
        <f>IF(OR(H853="Current",H853="1–30 days",H853="31–60 days",H853="61–90 days",H853="91+ days"),F853,0)</f>
        <v>0</v>
      </c>
      <c r="K853">
        <f>IF(J853&gt;0,IF(COUNTIFS($M$5:$M853,M853,$J$5:$J853,"&gt;0")=1,1,0),0)</f>
        <v>0</v>
      </c>
      <c r="L853" t="str">
        <f>IF(A853="","","k"&amp;SUBSTITUTE(SUBSTITUTE(SUBSTITUTE(SUBSTITUTE(SUBSTITUTE(SUBSTITUTE(A853,"~","{t}"),"*","{s}"),"?","{q}"),"&lt;","{lt}"),"&gt;","{gt}"),"=","{eq}"))</f>
        <v/>
      </c>
      <c r="M853" t="str">
        <f>IF(B853="","","k"&amp;SUBSTITUTE(SUBSTITUTE(SUBSTITUTE(SUBSTITUTE(SUBSTITUTE(SUBSTITUTE(B853,"~","{t}"),"*","{s}"),"?","{q}"),"&lt;","{lt}"),"&gt;","{gt}"),"=","{eq}"))</f>
        <v/>
      </c>
    </row>
    <row r="854" spans="1:13" x14ac:dyDescent="0.25">
      <c r="A854" s="5"/>
      <c r="B854" s="5"/>
      <c r="C854" s="8"/>
      <c r="D854" s="8"/>
      <c r="E854" s="12"/>
      <c r="F854" s="12"/>
      <c r="G854" s="13" t="str">
        <f>IF(OR(H854="Current",H854="1–30 days",H854="31–60 days",H854="61–90 days",H854="91+ days"),IF(D854&gt;=Setup!$B$4,0,DATEDIF(D854,Setup!$B$4,"D")),"")</f>
        <v/>
      </c>
      <c r="H854" s="14" t="str">
        <f>IF(AND(A854="",B854="",C854="",D854="",E854="",F854=""),"",IF(OR(A854="",B854="",C854="",D854="",E854="",F854=""),"Incomplete",IF(COUNTIF($L$5:$L$1004,L854)&gt;1,"Check invoice #",IF(OR(COUNT(E854)=0,COUNT(F854)=0),"Check amounts",IF(OR(E854&lt;0,F854&lt;0,F854&gt;E854),"Check amounts",IF(OR(COUNT(C854)=0,COUNT(D854)=0),"Check dates",IF(D854&lt;C854,"Check dates",IF(ROUND(F854,2)=0,"Paid / zero balance",IF(Setup!$B$4="","Set aging date",IF(D854&gt;=Setup!$B$4,"Current",IF(DATEDIF(D854,Setup!$B$4,"D")&lt;=30,"1–30 days",IF(DATEDIF(D854,Setup!$B$4,"D")&lt;=60,"31–60 days",IF(DATEDIF(D854,Setup!$B$4,"D")&lt;=90,"61–90 days","91+ days")))))))))))))</f>
        <v/>
      </c>
      <c r="I854" s="5"/>
      <c r="J854" s="15">
        <f>IF(OR(H854="Current",H854="1–30 days",H854="31–60 days",H854="61–90 days",H854="91+ days"),F854,0)</f>
        <v>0</v>
      </c>
      <c r="K854">
        <f>IF(J854&gt;0,IF(COUNTIFS($M$5:$M854,M854,$J$5:$J854,"&gt;0")=1,1,0),0)</f>
        <v>0</v>
      </c>
      <c r="L854" t="str">
        <f>IF(A854="","","k"&amp;SUBSTITUTE(SUBSTITUTE(SUBSTITUTE(SUBSTITUTE(SUBSTITUTE(SUBSTITUTE(A854,"~","{t}"),"*","{s}"),"?","{q}"),"&lt;","{lt}"),"&gt;","{gt}"),"=","{eq}"))</f>
        <v/>
      </c>
      <c r="M854" t="str">
        <f>IF(B854="","","k"&amp;SUBSTITUTE(SUBSTITUTE(SUBSTITUTE(SUBSTITUTE(SUBSTITUTE(SUBSTITUTE(B854,"~","{t}"),"*","{s}"),"?","{q}"),"&lt;","{lt}"),"&gt;","{gt}"),"=","{eq}"))</f>
        <v/>
      </c>
    </row>
    <row r="855" spans="1:13" x14ac:dyDescent="0.25">
      <c r="A855" s="5"/>
      <c r="B855" s="5"/>
      <c r="C855" s="8"/>
      <c r="D855" s="8"/>
      <c r="E855" s="12"/>
      <c r="F855" s="12"/>
      <c r="G855" s="13" t="str">
        <f>IF(OR(H855="Current",H855="1–30 days",H855="31–60 days",H855="61–90 days",H855="91+ days"),IF(D855&gt;=Setup!$B$4,0,DATEDIF(D855,Setup!$B$4,"D")),"")</f>
        <v/>
      </c>
      <c r="H855" s="14" t="str">
        <f>IF(AND(A855="",B855="",C855="",D855="",E855="",F855=""),"",IF(OR(A855="",B855="",C855="",D855="",E855="",F855=""),"Incomplete",IF(COUNTIF($L$5:$L$1004,L855)&gt;1,"Check invoice #",IF(OR(COUNT(E855)=0,COUNT(F855)=0),"Check amounts",IF(OR(E855&lt;0,F855&lt;0,F855&gt;E855),"Check amounts",IF(OR(COUNT(C855)=0,COUNT(D855)=0),"Check dates",IF(D855&lt;C855,"Check dates",IF(ROUND(F855,2)=0,"Paid / zero balance",IF(Setup!$B$4="","Set aging date",IF(D855&gt;=Setup!$B$4,"Current",IF(DATEDIF(D855,Setup!$B$4,"D")&lt;=30,"1–30 days",IF(DATEDIF(D855,Setup!$B$4,"D")&lt;=60,"31–60 days",IF(DATEDIF(D855,Setup!$B$4,"D")&lt;=90,"61–90 days","91+ days")))))))))))))</f>
        <v/>
      </c>
      <c r="I855" s="5"/>
      <c r="J855" s="15">
        <f>IF(OR(H855="Current",H855="1–30 days",H855="31–60 days",H855="61–90 days",H855="91+ days"),F855,0)</f>
        <v>0</v>
      </c>
      <c r="K855">
        <f>IF(J855&gt;0,IF(COUNTIFS($M$5:$M855,M855,$J$5:$J855,"&gt;0")=1,1,0),0)</f>
        <v>0</v>
      </c>
      <c r="L855" t="str">
        <f>IF(A855="","","k"&amp;SUBSTITUTE(SUBSTITUTE(SUBSTITUTE(SUBSTITUTE(SUBSTITUTE(SUBSTITUTE(A855,"~","{t}"),"*","{s}"),"?","{q}"),"&lt;","{lt}"),"&gt;","{gt}"),"=","{eq}"))</f>
        <v/>
      </c>
      <c r="M855" t="str">
        <f>IF(B855="","","k"&amp;SUBSTITUTE(SUBSTITUTE(SUBSTITUTE(SUBSTITUTE(SUBSTITUTE(SUBSTITUTE(B855,"~","{t}"),"*","{s}"),"?","{q}"),"&lt;","{lt}"),"&gt;","{gt}"),"=","{eq}"))</f>
        <v/>
      </c>
    </row>
    <row r="856" spans="1:13" x14ac:dyDescent="0.25">
      <c r="A856" s="5"/>
      <c r="B856" s="5"/>
      <c r="C856" s="8"/>
      <c r="D856" s="8"/>
      <c r="E856" s="12"/>
      <c r="F856" s="12"/>
      <c r="G856" s="13" t="str">
        <f>IF(OR(H856="Current",H856="1–30 days",H856="31–60 days",H856="61–90 days",H856="91+ days"),IF(D856&gt;=Setup!$B$4,0,DATEDIF(D856,Setup!$B$4,"D")),"")</f>
        <v/>
      </c>
      <c r="H856" s="14" t="str">
        <f>IF(AND(A856="",B856="",C856="",D856="",E856="",F856=""),"",IF(OR(A856="",B856="",C856="",D856="",E856="",F856=""),"Incomplete",IF(COUNTIF($L$5:$L$1004,L856)&gt;1,"Check invoice #",IF(OR(COUNT(E856)=0,COUNT(F856)=0),"Check amounts",IF(OR(E856&lt;0,F856&lt;0,F856&gt;E856),"Check amounts",IF(OR(COUNT(C856)=0,COUNT(D856)=0),"Check dates",IF(D856&lt;C856,"Check dates",IF(ROUND(F856,2)=0,"Paid / zero balance",IF(Setup!$B$4="","Set aging date",IF(D856&gt;=Setup!$B$4,"Current",IF(DATEDIF(D856,Setup!$B$4,"D")&lt;=30,"1–30 days",IF(DATEDIF(D856,Setup!$B$4,"D")&lt;=60,"31–60 days",IF(DATEDIF(D856,Setup!$B$4,"D")&lt;=90,"61–90 days","91+ days")))))))))))))</f>
        <v/>
      </c>
      <c r="I856" s="5"/>
      <c r="J856" s="15">
        <f>IF(OR(H856="Current",H856="1–30 days",H856="31–60 days",H856="61–90 days",H856="91+ days"),F856,0)</f>
        <v>0</v>
      </c>
      <c r="K856">
        <f>IF(J856&gt;0,IF(COUNTIFS($M$5:$M856,M856,$J$5:$J856,"&gt;0")=1,1,0),0)</f>
        <v>0</v>
      </c>
      <c r="L856" t="str">
        <f>IF(A856="","","k"&amp;SUBSTITUTE(SUBSTITUTE(SUBSTITUTE(SUBSTITUTE(SUBSTITUTE(SUBSTITUTE(A856,"~","{t}"),"*","{s}"),"?","{q}"),"&lt;","{lt}"),"&gt;","{gt}"),"=","{eq}"))</f>
        <v/>
      </c>
      <c r="M856" t="str">
        <f>IF(B856="","","k"&amp;SUBSTITUTE(SUBSTITUTE(SUBSTITUTE(SUBSTITUTE(SUBSTITUTE(SUBSTITUTE(B856,"~","{t}"),"*","{s}"),"?","{q}"),"&lt;","{lt}"),"&gt;","{gt}"),"=","{eq}"))</f>
        <v/>
      </c>
    </row>
    <row r="857" spans="1:13" x14ac:dyDescent="0.25">
      <c r="A857" s="5"/>
      <c r="B857" s="5"/>
      <c r="C857" s="8"/>
      <c r="D857" s="8"/>
      <c r="E857" s="12"/>
      <c r="F857" s="12"/>
      <c r="G857" s="13" t="str">
        <f>IF(OR(H857="Current",H857="1–30 days",H857="31–60 days",H857="61–90 days",H857="91+ days"),IF(D857&gt;=Setup!$B$4,0,DATEDIF(D857,Setup!$B$4,"D")),"")</f>
        <v/>
      </c>
      <c r="H857" s="14" t="str">
        <f>IF(AND(A857="",B857="",C857="",D857="",E857="",F857=""),"",IF(OR(A857="",B857="",C857="",D857="",E857="",F857=""),"Incomplete",IF(COUNTIF($L$5:$L$1004,L857)&gt;1,"Check invoice #",IF(OR(COUNT(E857)=0,COUNT(F857)=0),"Check amounts",IF(OR(E857&lt;0,F857&lt;0,F857&gt;E857),"Check amounts",IF(OR(COUNT(C857)=0,COUNT(D857)=0),"Check dates",IF(D857&lt;C857,"Check dates",IF(ROUND(F857,2)=0,"Paid / zero balance",IF(Setup!$B$4="","Set aging date",IF(D857&gt;=Setup!$B$4,"Current",IF(DATEDIF(D857,Setup!$B$4,"D")&lt;=30,"1–30 days",IF(DATEDIF(D857,Setup!$B$4,"D")&lt;=60,"31–60 days",IF(DATEDIF(D857,Setup!$B$4,"D")&lt;=90,"61–90 days","91+ days")))))))))))))</f>
        <v/>
      </c>
      <c r="I857" s="5"/>
      <c r="J857" s="15">
        <f>IF(OR(H857="Current",H857="1–30 days",H857="31–60 days",H857="61–90 days",H857="91+ days"),F857,0)</f>
        <v>0</v>
      </c>
      <c r="K857">
        <f>IF(J857&gt;0,IF(COUNTIFS($M$5:$M857,M857,$J$5:$J857,"&gt;0")=1,1,0),0)</f>
        <v>0</v>
      </c>
      <c r="L857" t="str">
        <f>IF(A857="","","k"&amp;SUBSTITUTE(SUBSTITUTE(SUBSTITUTE(SUBSTITUTE(SUBSTITUTE(SUBSTITUTE(A857,"~","{t}"),"*","{s}"),"?","{q}"),"&lt;","{lt}"),"&gt;","{gt}"),"=","{eq}"))</f>
        <v/>
      </c>
      <c r="M857" t="str">
        <f>IF(B857="","","k"&amp;SUBSTITUTE(SUBSTITUTE(SUBSTITUTE(SUBSTITUTE(SUBSTITUTE(SUBSTITUTE(B857,"~","{t}"),"*","{s}"),"?","{q}"),"&lt;","{lt}"),"&gt;","{gt}"),"=","{eq}"))</f>
        <v/>
      </c>
    </row>
    <row r="858" spans="1:13" x14ac:dyDescent="0.25">
      <c r="A858" s="5"/>
      <c r="B858" s="5"/>
      <c r="C858" s="8"/>
      <c r="D858" s="8"/>
      <c r="E858" s="12"/>
      <c r="F858" s="12"/>
      <c r="G858" s="13" t="str">
        <f>IF(OR(H858="Current",H858="1–30 days",H858="31–60 days",H858="61–90 days",H858="91+ days"),IF(D858&gt;=Setup!$B$4,0,DATEDIF(D858,Setup!$B$4,"D")),"")</f>
        <v/>
      </c>
      <c r="H858" s="14" t="str">
        <f>IF(AND(A858="",B858="",C858="",D858="",E858="",F858=""),"",IF(OR(A858="",B858="",C858="",D858="",E858="",F858=""),"Incomplete",IF(COUNTIF($L$5:$L$1004,L858)&gt;1,"Check invoice #",IF(OR(COUNT(E858)=0,COUNT(F858)=0),"Check amounts",IF(OR(E858&lt;0,F858&lt;0,F858&gt;E858),"Check amounts",IF(OR(COUNT(C858)=0,COUNT(D858)=0),"Check dates",IF(D858&lt;C858,"Check dates",IF(ROUND(F858,2)=0,"Paid / zero balance",IF(Setup!$B$4="","Set aging date",IF(D858&gt;=Setup!$B$4,"Current",IF(DATEDIF(D858,Setup!$B$4,"D")&lt;=30,"1–30 days",IF(DATEDIF(D858,Setup!$B$4,"D")&lt;=60,"31–60 days",IF(DATEDIF(D858,Setup!$B$4,"D")&lt;=90,"61–90 days","91+ days")))))))))))))</f>
        <v/>
      </c>
      <c r="I858" s="5"/>
      <c r="J858" s="15">
        <f>IF(OR(H858="Current",H858="1–30 days",H858="31–60 days",H858="61–90 days",H858="91+ days"),F858,0)</f>
        <v>0</v>
      </c>
      <c r="K858">
        <f>IF(J858&gt;0,IF(COUNTIFS($M$5:$M858,M858,$J$5:$J858,"&gt;0")=1,1,0),0)</f>
        <v>0</v>
      </c>
      <c r="L858" t="str">
        <f>IF(A858="","","k"&amp;SUBSTITUTE(SUBSTITUTE(SUBSTITUTE(SUBSTITUTE(SUBSTITUTE(SUBSTITUTE(A858,"~","{t}"),"*","{s}"),"?","{q}"),"&lt;","{lt}"),"&gt;","{gt}"),"=","{eq}"))</f>
        <v/>
      </c>
      <c r="M858" t="str">
        <f>IF(B858="","","k"&amp;SUBSTITUTE(SUBSTITUTE(SUBSTITUTE(SUBSTITUTE(SUBSTITUTE(SUBSTITUTE(B858,"~","{t}"),"*","{s}"),"?","{q}"),"&lt;","{lt}"),"&gt;","{gt}"),"=","{eq}"))</f>
        <v/>
      </c>
    </row>
    <row r="859" spans="1:13" x14ac:dyDescent="0.25">
      <c r="A859" s="5"/>
      <c r="B859" s="5"/>
      <c r="C859" s="8"/>
      <c r="D859" s="8"/>
      <c r="E859" s="12"/>
      <c r="F859" s="12"/>
      <c r="G859" s="13" t="str">
        <f>IF(OR(H859="Current",H859="1–30 days",H859="31–60 days",H859="61–90 days",H859="91+ days"),IF(D859&gt;=Setup!$B$4,0,DATEDIF(D859,Setup!$B$4,"D")),"")</f>
        <v/>
      </c>
      <c r="H859" s="14" t="str">
        <f>IF(AND(A859="",B859="",C859="",D859="",E859="",F859=""),"",IF(OR(A859="",B859="",C859="",D859="",E859="",F859=""),"Incomplete",IF(COUNTIF($L$5:$L$1004,L859)&gt;1,"Check invoice #",IF(OR(COUNT(E859)=0,COUNT(F859)=0),"Check amounts",IF(OR(E859&lt;0,F859&lt;0,F859&gt;E859),"Check amounts",IF(OR(COUNT(C859)=0,COUNT(D859)=0),"Check dates",IF(D859&lt;C859,"Check dates",IF(ROUND(F859,2)=0,"Paid / zero balance",IF(Setup!$B$4="","Set aging date",IF(D859&gt;=Setup!$B$4,"Current",IF(DATEDIF(D859,Setup!$B$4,"D")&lt;=30,"1–30 days",IF(DATEDIF(D859,Setup!$B$4,"D")&lt;=60,"31–60 days",IF(DATEDIF(D859,Setup!$B$4,"D")&lt;=90,"61–90 days","91+ days")))))))))))))</f>
        <v/>
      </c>
      <c r="I859" s="5"/>
      <c r="J859" s="15">
        <f>IF(OR(H859="Current",H859="1–30 days",H859="31–60 days",H859="61–90 days",H859="91+ days"),F859,0)</f>
        <v>0</v>
      </c>
      <c r="K859">
        <f>IF(J859&gt;0,IF(COUNTIFS($M$5:$M859,M859,$J$5:$J859,"&gt;0")=1,1,0),0)</f>
        <v>0</v>
      </c>
      <c r="L859" t="str">
        <f>IF(A859="","","k"&amp;SUBSTITUTE(SUBSTITUTE(SUBSTITUTE(SUBSTITUTE(SUBSTITUTE(SUBSTITUTE(A859,"~","{t}"),"*","{s}"),"?","{q}"),"&lt;","{lt}"),"&gt;","{gt}"),"=","{eq}"))</f>
        <v/>
      </c>
      <c r="M859" t="str">
        <f>IF(B859="","","k"&amp;SUBSTITUTE(SUBSTITUTE(SUBSTITUTE(SUBSTITUTE(SUBSTITUTE(SUBSTITUTE(B859,"~","{t}"),"*","{s}"),"?","{q}"),"&lt;","{lt}"),"&gt;","{gt}"),"=","{eq}"))</f>
        <v/>
      </c>
    </row>
    <row r="860" spans="1:13" x14ac:dyDescent="0.25">
      <c r="A860" s="5"/>
      <c r="B860" s="5"/>
      <c r="C860" s="8"/>
      <c r="D860" s="8"/>
      <c r="E860" s="12"/>
      <c r="F860" s="12"/>
      <c r="G860" s="13" t="str">
        <f>IF(OR(H860="Current",H860="1–30 days",H860="31–60 days",H860="61–90 days",H860="91+ days"),IF(D860&gt;=Setup!$B$4,0,DATEDIF(D860,Setup!$B$4,"D")),"")</f>
        <v/>
      </c>
      <c r="H860" s="14" t="str">
        <f>IF(AND(A860="",B860="",C860="",D860="",E860="",F860=""),"",IF(OR(A860="",B860="",C860="",D860="",E860="",F860=""),"Incomplete",IF(COUNTIF($L$5:$L$1004,L860)&gt;1,"Check invoice #",IF(OR(COUNT(E860)=0,COUNT(F860)=0),"Check amounts",IF(OR(E860&lt;0,F860&lt;0,F860&gt;E860),"Check amounts",IF(OR(COUNT(C860)=0,COUNT(D860)=0),"Check dates",IF(D860&lt;C860,"Check dates",IF(ROUND(F860,2)=0,"Paid / zero balance",IF(Setup!$B$4="","Set aging date",IF(D860&gt;=Setup!$B$4,"Current",IF(DATEDIF(D860,Setup!$B$4,"D")&lt;=30,"1–30 days",IF(DATEDIF(D860,Setup!$B$4,"D")&lt;=60,"31–60 days",IF(DATEDIF(D860,Setup!$B$4,"D")&lt;=90,"61–90 days","91+ days")))))))))))))</f>
        <v/>
      </c>
      <c r="I860" s="5"/>
      <c r="J860" s="15">
        <f>IF(OR(H860="Current",H860="1–30 days",H860="31–60 days",H860="61–90 days",H860="91+ days"),F860,0)</f>
        <v>0</v>
      </c>
      <c r="K860">
        <f>IF(J860&gt;0,IF(COUNTIFS($M$5:$M860,M860,$J$5:$J860,"&gt;0")=1,1,0),0)</f>
        <v>0</v>
      </c>
      <c r="L860" t="str">
        <f>IF(A860="","","k"&amp;SUBSTITUTE(SUBSTITUTE(SUBSTITUTE(SUBSTITUTE(SUBSTITUTE(SUBSTITUTE(A860,"~","{t}"),"*","{s}"),"?","{q}"),"&lt;","{lt}"),"&gt;","{gt}"),"=","{eq}"))</f>
        <v/>
      </c>
      <c r="M860" t="str">
        <f>IF(B860="","","k"&amp;SUBSTITUTE(SUBSTITUTE(SUBSTITUTE(SUBSTITUTE(SUBSTITUTE(SUBSTITUTE(B860,"~","{t}"),"*","{s}"),"?","{q}"),"&lt;","{lt}"),"&gt;","{gt}"),"=","{eq}"))</f>
        <v/>
      </c>
    </row>
    <row r="861" spans="1:13" x14ac:dyDescent="0.25">
      <c r="A861" s="5"/>
      <c r="B861" s="5"/>
      <c r="C861" s="8"/>
      <c r="D861" s="8"/>
      <c r="E861" s="12"/>
      <c r="F861" s="12"/>
      <c r="G861" s="13" t="str">
        <f>IF(OR(H861="Current",H861="1–30 days",H861="31–60 days",H861="61–90 days",H861="91+ days"),IF(D861&gt;=Setup!$B$4,0,DATEDIF(D861,Setup!$B$4,"D")),"")</f>
        <v/>
      </c>
      <c r="H861" s="14" t="str">
        <f>IF(AND(A861="",B861="",C861="",D861="",E861="",F861=""),"",IF(OR(A861="",B861="",C861="",D861="",E861="",F861=""),"Incomplete",IF(COUNTIF($L$5:$L$1004,L861)&gt;1,"Check invoice #",IF(OR(COUNT(E861)=0,COUNT(F861)=0),"Check amounts",IF(OR(E861&lt;0,F861&lt;0,F861&gt;E861),"Check amounts",IF(OR(COUNT(C861)=0,COUNT(D861)=0),"Check dates",IF(D861&lt;C861,"Check dates",IF(ROUND(F861,2)=0,"Paid / zero balance",IF(Setup!$B$4="","Set aging date",IF(D861&gt;=Setup!$B$4,"Current",IF(DATEDIF(D861,Setup!$B$4,"D")&lt;=30,"1–30 days",IF(DATEDIF(D861,Setup!$B$4,"D")&lt;=60,"31–60 days",IF(DATEDIF(D861,Setup!$B$4,"D")&lt;=90,"61–90 days","91+ days")))))))))))))</f>
        <v/>
      </c>
      <c r="I861" s="5"/>
      <c r="J861" s="15">
        <f>IF(OR(H861="Current",H861="1–30 days",H861="31–60 days",H861="61–90 days",H861="91+ days"),F861,0)</f>
        <v>0</v>
      </c>
      <c r="K861">
        <f>IF(J861&gt;0,IF(COUNTIFS($M$5:$M861,M861,$J$5:$J861,"&gt;0")=1,1,0),0)</f>
        <v>0</v>
      </c>
      <c r="L861" t="str">
        <f>IF(A861="","","k"&amp;SUBSTITUTE(SUBSTITUTE(SUBSTITUTE(SUBSTITUTE(SUBSTITUTE(SUBSTITUTE(A861,"~","{t}"),"*","{s}"),"?","{q}"),"&lt;","{lt}"),"&gt;","{gt}"),"=","{eq}"))</f>
        <v/>
      </c>
      <c r="M861" t="str">
        <f>IF(B861="","","k"&amp;SUBSTITUTE(SUBSTITUTE(SUBSTITUTE(SUBSTITUTE(SUBSTITUTE(SUBSTITUTE(B861,"~","{t}"),"*","{s}"),"?","{q}"),"&lt;","{lt}"),"&gt;","{gt}"),"=","{eq}"))</f>
        <v/>
      </c>
    </row>
    <row r="862" spans="1:13" x14ac:dyDescent="0.25">
      <c r="A862" s="5"/>
      <c r="B862" s="5"/>
      <c r="C862" s="8"/>
      <c r="D862" s="8"/>
      <c r="E862" s="12"/>
      <c r="F862" s="12"/>
      <c r="G862" s="13" t="str">
        <f>IF(OR(H862="Current",H862="1–30 days",H862="31–60 days",H862="61–90 days",H862="91+ days"),IF(D862&gt;=Setup!$B$4,0,DATEDIF(D862,Setup!$B$4,"D")),"")</f>
        <v/>
      </c>
      <c r="H862" s="14" t="str">
        <f>IF(AND(A862="",B862="",C862="",D862="",E862="",F862=""),"",IF(OR(A862="",B862="",C862="",D862="",E862="",F862=""),"Incomplete",IF(COUNTIF($L$5:$L$1004,L862)&gt;1,"Check invoice #",IF(OR(COUNT(E862)=0,COUNT(F862)=0),"Check amounts",IF(OR(E862&lt;0,F862&lt;0,F862&gt;E862),"Check amounts",IF(OR(COUNT(C862)=0,COUNT(D862)=0),"Check dates",IF(D862&lt;C862,"Check dates",IF(ROUND(F862,2)=0,"Paid / zero balance",IF(Setup!$B$4="","Set aging date",IF(D862&gt;=Setup!$B$4,"Current",IF(DATEDIF(D862,Setup!$B$4,"D")&lt;=30,"1–30 days",IF(DATEDIF(D862,Setup!$B$4,"D")&lt;=60,"31–60 days",IF(DATEDIF(D862,Setup!$B$4,"D")&lt;=90,"61–90 days","91+ days")))))))))))))</f>
        <v/>
      </c>
      <c r="I862" s="5"/>
      <c r="J862" s="15">
        <f>IF(OR(H862="Current",H862="1–30 days",H862="31–60 days",H862="61–90 days",H862="91+ days"),F862,0)</f>
        <v>0</v>
      </c>
      <c r="K862">
        <f>IF(J862&gt;0,IF(COUNTIFS($M$5:$M862,M862,$J$5:$J862,"&gt;0")=1,1,0),0)</f>
        <v>0</v>
      </c>
      <c r="L862" t="str">
        <f>IF(A862="","","k"&amp;SUBSTITUTE(SUBSTITUTE(SUBSTITUTE(SUBSTITUTE(SUBSTITUTE(SUBSTITUTE(A862,"~","{t}"),"*","{s}"),"?","{q}"),"&lt;","{lt}"),"&gt;","{gt}"),"=","{eq}"))</f>
        <v/>
      </c>
      <c r="M862" t="str">
        <f>IF(B862="","","k"&amp;SUBSTITUTE(SUBSTITUTE(SUBSTITUTE(SUBSTITUTE(SUBSTITUTE(SUBSTITUTE(B862,"~","{t}"),"*","{s}"),"?","{q}"),"&lt;","{lt}"),"&gt;","{gt}"),"=","{eq}"))</f>
        <v/>
      </c>
    </row>
    <row r="863" spans="1:13" x14ac:dyDescent="0.25">
      <c r="A863" s="5"/>
      <c r="B863" s="5"/>
      <c r="C863" s="8"/>
      <c r="D863" s="8"/>
      <c r="E863" s="12"/>
      <c r="F863" s="12"/>
      <c r="G863" s="13" t="str">
        <f>IF(OR(H863="Current",H863="1–30 days",H863="31–60 days",H863="61–90 days",H863="91+ days"),IF(D863&gt;=Setup!$B$4,0,DATEDIF(D863,Setup!$B$4,"D")),"")</f>
        <v/>
      </c>
      <c r="H863" s="14" t="str">
        <f>IF(AND(A863="",B863="",C863="",D863="",E863="",F863=""),"",IF(OR(A863="",B863="",C863="",D863="",E863="",F863=""),"Incomplete",IF(COUNTIF($L$5:$L$1004,L863)&gt;1,"Check invoice #",IF(OR(COUNT(E863)=0,COUNT(F863)=0),"Check amounts",IF(OR(E863&lt;0,F863&lt;0,F863&gt;E863),"Check amounts",IF(OR(COUNT(C863)=0,COUNT(D863)=0),"Check dates",IF(D863&lt;C863,"Check dates",IF(ROUND(F863,2)=0,"Paid / zero balance",IF(Setup!$B$4="","Set aging date",IF(D863&gt;=Setup!$B$4,"Current",IF(DATEDIF(D863,Setup!$B$4,"D")&lt;=30,"1–30 days",IF(DATEDIF(D863,Setup!$B$4,"D")&lt;=60,"31–60 days",IF(DATEDIF(D863,Setup!$B$4,"D")&lt;=90,"61–90 days","91+ days")))))))))))))</f>
        <v/>
      </c>
      <c r="I863" s="5"/>
      <c r="J863" s="15">
        <f>IF(OR(H863="Current",H863="1–30 days",H863="31–60 days",H863="61–90 days",H863="91+ days"),F863,0)</f>
        <v>0</v>
      </c>
      <c r="K863">
        <f>IF(J863&gt;0,IF(COUNTIFS($M$5:$M863,M863,$J$5:$J863,"&gt;0")=1,1,0),0)</f>
        <v>0</v>
      </c>
      <c r="L863" t="str">
        <f>IF(A863="","","k"&amp;SUBSTITUTE(SUBSTITUTE(SUBSTITUTE(SUBSTITUTE(SUBSTITUTE(SUBSTITUTE(A863,"~","{t}"),"*","{s}"),"?","{q}"),"&lt;","{lt}"),"&gt;","{gt}"),"=","{eq}"))</f>
        <v/>
      </c>
      <c r="M863" t="str">
        <f>IF(B863="","","k"&amp;SUBSTITUTE(SUBSTITUTE(SUBSTITUTE(SUBSTITUTE(SUBSTITUTE(SUBSTITUTE(B863,"~","{t}"),"*","{s}"),"?","{q}"),"&lt;","{lt}"),"&gt;","{gt}"),"=","{eq}"))</f>
        <v/>
      </c>
    </row>
    <row r="864" spans="1:13" x14ac:dyDescent="0.25">
      <c r="A864" s="5"/>
      <c r="B864" s="5"/>
      <c r="C864" s="8"/>
      <c r="D864" s="8"/>
      <c r="E864" s="12"/>
      <c r="F864" s="12"/>
      <c r="G864" s="13" t="str">
        <f>IF(OR(H864="Current",H864="1–30 days",H864="31–60 days",H864="61–90 days",H864="91+ days"),IF(D864&gt;=Setup!$B$4,0,DATEDIF(D864,Setup!$B$4,"D")),"")</f>
        <v/>
      </c>
      <c r="H864" s="14" t="str">
        <f>IF(AND(A864="",B864="",C864="",D864="",E864="",F864=""),"",IF(OR(A864="",B864="",C864="",D864="",E864="",F864=""),"Incomplete",IF(COUNTIF($L$5:$L$1004,L864)&gt;1,"Check invoice #",IF(OR(COUNT(E864)=0,COUNT(F864)=0),"Check amounts",IF(OR(E864&lt;0,F864&lt;0,F864&gt;E864),"Check amounts",IF(OR(COUNT(C864)=0,COUNT(D864)=0),"Check dates",IF(D864&lt;C864,"Check dates",IF(ROUND(F864,2)=0,"Paid / zero balance",IF(Setup!$B$4="","Set aging date",IF(D864&gt;=Setup!$B$4,"Current",IF(DATEDIF(D864,Setup!$B$4,"D")&lt;=30,"1–30 days",IF(DATEDIF(D864,Setup!$B$4,"D")&lt;=60,"31–60 days",IF(DATEDIF(D864,Setup!$B$4,"D")&lt;=90,"61–90 days","91+ days")))))))))))))</f>
        <v/>
      </c>
      <c r="I864" s="5"/>
      <c r="J864" s="15">
        <f>IF(OR(H864="Current",H864="1–30 days",H864="31–60 days",H864="61–90 days",H864="91+ days"),F864,0)</f>
        <v>0</v>
      </c>
      <c r="K864">
        <f>IF(J864&gt;0,IF(COUNTIFS($M$5:$M864,M864,$J$5:$J864,"&gt;0")=1,1,0),0)</f>
        <v>0</v>
      </c>
      <c r="L864" t="str">
        <f>IF(A864="","","k"&amp;SUBSTITUTE(SUBSTITUTE(SUBSTITUTE(SUBSTITUTE(SUBSTITUTE(SUBSTITUTE(A864,"~","{t}"),"*","{s}"),"?","{q}"),"&lt;","{lt}"),"&gt;","{gt}"),"=","{eq}"))</f>
        <v/>
      </c>
      <c r="M864" t="str">
        <f>IF(B864="","","k"&amp;SUBSTITUTE(SUBSTITUTE(SUBSTITUTE(SUBSTITUTE(SUBSTITUTE(SUBSTITUTE(B864,"~","{t}"),"*","{s}"),"?","{q}"),"&lt;","{lt}"),"&gt;","{gt}"),"=","{eq}"))</f>
        <v/>
      </c>
    </row>
    <row r="865" spans="1:13" x14ac:dyDescent="0.25">
      <c r="A865" s="5"/>
      <c r="B865" s="5"/>
      <c r="C865" s="8"/>
      <c r="D865" s="8"/>
      <c r="E865" s="12"/>
      <c r="F865" s="12"/>
      <c r="G865" s="13" t="str">
        <f>IF(OR(H865="Current",H865="1–30 days",H865="31–60 days",H865="61–90 days",H865="91+ days"),IF(D865&gt;=Setup!$B$4,0,DATEDIF(D865,Setup!$B$4,"D")),"")</f>
        <v/>
      </c>
      <c r="H865" s="14" t="str">
        <f>IF(AND(A865="",B865="",C865="",D865="",E865="",F865=""),"",IF(OR(A865="",B865="",C865="",D865="",E865="",F865=""),"Incomplete",IF(COUNTIF($L$5:$L$1004,L865)&gt;1,"Check invoice #",IF(OR(COUNT(E865)=0,COUNT(F865)=0),"Check amounts",IF(OR(E865&lt;0,F865&lt;0,F865&gt;E865),"Check amounts",IF(OR(COUNT(C865)=0,COUNT(D865)=0),"Check dates",IF(D865&lt;C865,"Check dates",IF(ROUND(F865,2)=0,"Paid / zero balance",IF(Setup!$B$4="","Set aging date",IF(D865&gt;=Setup!$B$4,"Current",IF(DATEDIF(D865,Setup!$B$4,"D")&lt;=30,"1–30 days",IF(DATEDIF(D865,Setup!$B$4,"D")&lt;=60,"31–60 days",IF(DATEDIF(D865,Setup!$B$4,"D")&lt;=90,"61–90 days","91+ days")))))))))))))</f>
        <v/>
      </c>
      <c r="I865" s="5"/>
      <c r="J865" s="15">
        <f>IF(OR(H865="Current",H865="1–30 days",H865="31–60 days",H865="61–90 days",H865="91+ days"),F865,0)</f>
        <v>0</v>
      </c>
      <c r="K865">
        <f>IF(J865&gt;0,IF(COUNTIFS($M$5:$M865,M865,$J$5:$J865,"&gt;0")=1,1,0),0)</f>
        <v>0</v>
      </c>
      <c r="L865" t="str">
        <f>IF(A865="","","k"&amp;SUBSTITUTE(SUBSTITUTE(SUBSTITUTE(SUBSTITUTE(SUBSTITUTE(SUBSTITUTE(A865,"~","{t}"),"*","{s}"),"?","{q}"),"&lt;","{lt}"),"&gt;","{gt}"),"=","{eq}"))</f>
        <v/>
      </c>
      <c r="M865" t="str">
        <f>IF(B865="","","k"&amp;SUBSTITUTE(SUBSTITUTE(SUBSTITUTE(SUBSTITUTE(SUBSTITUTE(SUBSTITUTE(B865,"~","{t}"),"*","{s}"),"?","{q}"),"&lt;","{lt}"),"&gt;","{gt}"),"=","{eq}"))</f>
        <v/>
      </c>
    </row>
    <row r="866" spans="1:13" x14ac:dyDescent="0.25">
      <c r="A866" s="5"/>
      <c r="B866" s="5"/>
      <c r="C866" s="8"/>
      <c r="D866" s="8"/>
      <c r="E866" s="12"/>
      <c r="F866" s="12"/>
      <c r="G866" s="13" t="str">
        <f>IF(OR(H866="Current",H866="1–30 days",H866="31–60 days",H866="61–90 days",H866="91+ days"),IF(D866&gt;=Setup!$B$4,0,DATEDIF(D866,Setup!$B$4,"D")),"")</f>
        <v/>
      </c>
      <c r="H866" s="14" t="str">
        <f>IF(AND(A866="",B866="",C866="",D866="",E866="",F866=""),"",IF(OR(A866="",B866="",C866="",D866="",E866="",F866=""),"Incomplete",IF(COUNTIF($L$5:$L$1004,L866)&gt;1,"Check invoice #",IF(OR(COUNT(E866)=0,COUNT(F866)=0),"Check amounts",IF(OR(E866&lt;0,F866&lt;0,F866&gt;E866),"Check amounts",IF(OR(COUNT(C866)=0,COUNT(D866)=0),"Check dates",IF(D866&lt;C866,"Check dates",IF(ROUND(F866,2)=0,"Paid / zero balance",IF(Setup!$B$4="","Set aging date",IF(D866&gt;=Setup!$B$4,"Current",IF(DATEDIF(D866,Setup!$B$4,"D")&lt;=30,"1–30 days",IF(DATEDIF(D866,Setup!$B$4,"D")&lt;=60,"31–60 days",IF(DATEDIF(D866,Setup!$B$4,"D")&lt;=90,"61–90 days","91+ days")))))))))))))</f>
        <v/>
      </c>
      <c r="I866" s="5"/>
      <c r="J866" s="15">
        <f>IF(OR(H866="Current",H866="1–30 days",H866="31–60 days",H866="61–90 days",H866="91+ days"),F866,0)</f>
        <v>0</v>
      </c>
      <c r="K866">
        <f>IF(J866&gt;0,IF(COUNTIFS($M$5:$M866,M866,$J$5:$J866,"&gt;0")=1,1,0),0)</f>
        <v>0</v>
      </c>
      <c r="L866" t="str">
        <f>IF(A866="","","k"&amp;SUBSTITUTE(SUBSTITUTE(SUBSTITUTE(SUBSTITUTE(SUBSTITUTE(SUBSTITUTE(A866,"~","{t}"),"*","{s}"),"?","{q}"),"&lt;","{lt}"),"&gt;","{gt}"),"=","{eq}"))</f>
        <v/>
      </c>
      <c r="M866" t="str">
        <f>IF(B866="","","k"&amp;SUBSTITUTE(SUBSTITUTE(SUBSTITUTE(SUBSTITUTE(SUBSTITUTE(SUBSTITUTE(B866,"~","{t}"),"*","{s}"),"?","{q}"),"&lt;","{lt}"),"&gt;","{gt}"),"=","{eq}"))</f>
        <v/>
      </c>
    </row>
    <row r="867" spans="1:13" x14ac:dyDescent="0.25">
      <c r="A867" s="5"/>
      <c r="B867" s="5"/>
      <c r="C867" s="8"/>
      <c r="D867" s="8"/>
      <c r="E867" s="12"/>
      <c r="F867" s="12"/>
      <c r="G867" s="13" t="str">
        <f>IF(OR(H867="Current",H867="1–30 days",H867="31–60 days",H867="61–90 days",H867="91+ days"),IF(D867&gt;=Setup!$B$4,0,DATEDIF(D867,Setup!$B$4,"D")),"")</f>
        <v/>
      </c>
      <c r="H867" s="14" t="str">
        <f>IF(AND(A867="",B867="",C867="",D867="",E867="",F867=""),"",IF(OR(A867="",B867="",C867="",D867="",E867="",F867=""),"Incomplete",IF(COUNTIF($L$5:$L$1004,L867)&gt;1,"Check invoice #",IF(OR(COUNT(E867)=0,COUNT(F867)=0),"Check amounts",IF(OR(E867&lt;0,F867&lt;0,F867&gt;E867),"Check amounts",IF(OR(COUNT(C867)=0,COUNT(D867)=0),"Check dates",IF(D867&lt;C867,"Check dates",IF(ROUND(F867,2)=0,"Paid / zero balance",IF(Setup!$B$4="","Set aging date",IF(D867&gt;=Setup!$B$4,"Current",IF(DATEDIF(D867,Setup!$B$4,"D")&lt;=30,"1–30 days",IF(DATEDIF(D867,Setup!$B$4,"D")&lt;=60,"31–60 days",IF(DATEDIF(D867,Setup!$B$4,"D")&lt;=90,"61–90 days","91+ days")))))))))))))</f>
        <v/>
      </c>
      <c r="I867" s="5"/>
      <c r="J867" s="15">
        <f>IF(OR(H867="Current",H867="1–30 days",H867="31–60 days",H867="61–90 days",H867="91+ days"),F867,0)</f>
        <v>0</v>
      </c>
      <c r="K867">
        <f>IF(J867&gt;0,IF(COUNTIFS($M$5:$M867,M867,$J$5:$J867,"&gt;0")=1,1,0),0)</f>
        <v>0</v>
      </c>
      <c r="L867" t="str">
        <f>IF(A867="","","k"&amp;SUBSTITUTE(SUBSTITUTE(SUBSTITUTE(SUBSTITUTE(SUBSTITUTE(SUBSTITUTE(A867,"~","{t}"),"*","{s}"),"?","{q}"),"&lt;","{lt}"),"&gt;","{gt}"),"=","{eq}"))</f>
        <v/>
      </c>
      <c r="M867" t="str">
        <f>IF(B867="","","k"&amp;SUBSTITUTE(SUBSTITUTE(SUBSTITUTE(SUBSTITUTE(SUBSTITUTE(SUBSTITUTE(B867,"~","{t}"),"*","{s}"),"?","{q}"),"&lt;","{lt}"),"&gt;","{gt}"),"=","{eq}"))</f>
        <v/>
      </c>
    </row>
    <row r="868" spans="1:13" x14ac:dyDescent="0.25">
      <c r="A868" s="5"/>
      <c r="B868" s="5"/>
      <c r="C868" s="8"/>
      <c r="D868" s="8"/>
      <c r="E868" s="12"/>
      <c r="F868" s="12"/>
      <c r="G868" s="13" t="str">
        <f>IF(OR(H868="Current",H868="1–30 days",H868="31–60 days",H868="61–90 days",H868="91+ days"),IF(D868&gt;=Setup!$B$4,0,DATEDIF(D868,Setup!$B$4,"D")),"")</f>
        <v/>
      </c>
      <c r="H868" s="14" t="str">
        <f>IF(AND(A868="",B868="",C868="",D868="",E868="",F868=""),"",IF(OR(A868="",B868="",C868="",D868="",E868="",F868=""),"Incomplete",IF(COUNTIF($L$5:$L$1004,L868)&gt;1,"Check invoice #",IF(OR(COUNT(E868)=0,COUNT(F868)=0),"Check amounts",IF(OR(E868&lt;0,F868&lt;0,F868&gt;E868),"Check amounts",IF(OR(COUNT(C868)=0,COUNT(D868)=0),"Check dates",IF(D868&lt;C868,"Check dates",IF(ROUND(F868,2)=0,"Paid / zero balance",IF(Setup!$B$4="","Set aging date",IF(D868&gt;=Setup!$B$4,"Current",IF(DATEDIF(D868,Setup!$B$4,"D")&lt;=30,"1–30 days",IF(DATEDIF(D868,Setup!$B$4,"D")&lt;=60,"31–60 days",IF(DATEDIF(D868,Setup!$B$4,"D")&lt;=90,"61–90 days","91+ days")))))))))))))</f>
        <v/>
      </c>
      <c r="I868" s="5"/>
      <c r="J868" s="15">
        <f>IF(OR(H868="Current",H868="1–30 days",H868="31–60 days",H868="61–90 days",H868="91+ days"),F868,0)</f>
        <v>0</v>
      </c>
      <c r="K868">
        <f>IF(J868&gt;0,IF(COUNTIFS($M$5:$M868,M868,$J$5:$J868,"&gt;0")=1,1,0),0)</f>
        <v>0</v>
      </c>
      <c r="L868" t="str">
        <f>IF(A868="","","k"&amp;SUBSTITUTE(SUBSTITUTE(SUBSTITUTE(SUBSTITUTE(SUBSTITUTE(SUBSTITUTE(A868,"~","{t}"),"*","{s}"),"?","{q}"),"&lt;","{lt}"),"&gt;","{gt}"),"=","{eq}"))</f>
        <v/>
      </c>
      <c r="M868" t="str">
        <f>IF(B868="","","k"&amp;SUBSTITUTE(SUBSTITUTE(SUBSTITUTE(SUBSTITUTE(SUBSTITUTE(SUBSTITUTE(B868,"~","{t}"),"*","{s}"),"?","{q}"),"&lt;","{lt}"),"&gt;","{gt}"),"=","{eq}"))</f>
        <v/>
      </c>
    </row>
    <row r="869" spans="1:13" x14ac:dyDescent="0.25">
      <c r="A869" s="5"/>
      <c r="B869" s="5"/>
      <c r="C869" s="8"/>
      <c r="D869" s="8"/>
      <c r="E869" s="12"/>
      <c r="F869" s="12"/>
      <c r="G869" s="13" t="str">
        <f>IF(OR(H869="Current",H869="1–30 days",H869="31–60 days",H869="61–90 days",H869="91+ days"),IF(D869&gt;=Setup!$B$4,0,DATEDIF(D869,Setup!$B$4,"D")),"")</f>
        <v/>
      </c>
      <c r="H869" s="14" t="str">
        <f>IF(AND(A869="",B869="",C869="",D869="",E869="",F869=""),"",IF(OR(A869="",B869="",C869="",D869="",E869="",F869=""),"Incomplete",IF(COUNTIF($L$5:$L$1004,L869)&gt;1,"Check invoice #",IF(OR(COUNT(E869)=0,COUNT(F869)=0),"Check amounts",IF(OR(E869&lt;0,F869&lt;0,F869&gt;E869),"Check amounts",IF(OR(COUNT(C869)=0,COUNT(D869)=0),"Check dates",IF(D869&lt;C869,"Check dates",IF(ROUND(F869,2)=0,"Paid / zero balance",IF(Setup!$B$4="","Set aging date",IF(D869&gt;=Setup!$B$4,"Current",IF(DATEDIF(D869,Setup!$B$4,"D")&lt;=30,"1–30 days",IF(DATEDIF(D869,Setup!$B$4,"D")&lt;=60,"31–60 days",IF(DATEDIF(D869,Setup!$B$4,"D")&lt;=90,"61–90 days","91+ days")))))))))))))</f>
        <v/>
      </c>
      <c r="I869" s="5"/>
      <c r="J869" s="15">
        <f>IF(OR(H869="Current",H869="1–30 days",H869="31–60 days",H869="61–90 days",H869="91+ days"),F869,0)</f>
        <v>0</v>
      </c>
      <c r="K869">
        <f>IF(J869&gt;0,IF(COUNTIFS($M$5:$M869,M869,$J$5:$J869,"&gt;0")=1,1,0),0)</f>
        <v>0</v>
      </c>
      <c r="L869" t="str">
        <f>IF(A869="","","k"&amp;SUBSTITUTE(SUBSTITUTE(SUBSTITUTE(SUBSTITUTE(SUBSTITUTE(SUBSTITUTE(A869,"~","{t}"),"*","{s}"),"?","{q}"),"&lt;","{lt}"),"&gt;","{gt}"),"=","{eq}"))</f>
        <v/>
      </c>
      <c r="M869" t="str">
        <f>IF(B869="","","k"&amp;SUBSTITUTE(SUBSTITUTE(SUBSTITUTE(SUBSTITUTE(SUBSTITUTE(SUBSTITUTE(B869,"~","{t}"),"*","{s}"),"?","{q}"),"&lt;","{lt}"),"&gt;","{gt}"),"=","{eq}"))</f>
        <v/>
      </c>
    </row>
    <row r="870" spans="1:13" x14ac:dyDescent="0.25">
      <c r="A870" s="5"/>
      <c r="B870" s="5"/>
      <c r="C870" s="8"/>
      <c r="D870" s="8"/>
      <c r="E870" s="12"/>
      <c r="F870" s="12"/>
      <c r="G870" s="13" t="str">
        <f>IF(OR(H870="Current",H870="1–30 days",H870="31–60 days",H870="61–90 days",H870="91+ days"),IF(D870&gt;=Setup!$B$4,0,DATEDIF(D870,Setup!$B$4,"D")),"")</f>
        <v/>
      </c>
      <c r="H870" s="14" t="str">
        <f>IF(AND(A870="",B870="",C870="",D870="",E870="",F870=""),"",IF(OR(A870="",B870="",C870="",D870="",E870="",F870=""),"Incomplete",IF(COUNTIF($L$5:$L$1004,L870)&gt;1,"Check invoice #",IF(OR(COUNT(E870)=0,COUNT(F870)=0),"Check amounts",IF(OR(E870&lt;0,F870&lt;0,F870&gt;E870),"Check amounts",IF(OR(COUNT(C870)=0,COUNT(D870)=0),"Check dates",IF(D870&lt;C870,"Check dates",IF(ROUND(F870,2)=0,"Paid / zero balance",IF(Setup!$B$4="","Set aging date",IF(D870&gt;=Setup!$B$4,"Current",IF(DATEDIF(D870,Setup!$B$4,"D")&lt;=30,"1–30 days",IF(DATEDIF(D870,Setup!$B$4,"D")&lt;=60,"31–60 days",IF(DATEDIF(D870,Setup!$B$4,"D")&lt;=90,"61–90 days","91+ days")))))))))))))</f>
        <v/>
      </c>
      <c r="I870" s="5"/>
      <c r="J870" s="15">
        <f>IF(OR(H870="Current",H870="1–30 days",H870="31–60 days",H870="61–90 days",H870="91+ days"),F870,0)</f>
        <v>0</v>
      </c>
      <c r="K870">
        <f>IF(J870&gt;0,IF(COUNTIFS($M$5:$M870,M870,$J$5:$J870,"&gt;0")=1,1,0),0)</f>
        <v>0</v>
      </c>
      <c r="L870" t="str">
        <f>IF(A870="","","k"&amp;SUBSTITUTE(SUBSTITUTE(SUBSTITUTE(SUBSTITUTE(SUBSTITUTE(SUBSTITUTE(A870,"~","{t}"),"*","{s}"),"?","{q}"),"&lt;","{lt}"),"&gt;","{gt}"),"=","{eq}"))</f>
        <v/>
      </c>
      <c r="M870" t="str">
        <f>IF(B870="","","k"&amp;SUBSTITUTE(SUBSTITUTE(SUBSTITUTE(SUBSTITUTE(SUBSTITUTE(SUBSTITUTE(B870,"~","{t}"),"*","{s}"),"?","{q}"),"&lt;","{lt}"),"&gt;","{gt}"),"=","{eq}"))</f>
        <v/>
      </c>
    </row>
    <row r="871" spans="1:13" x14ac:dyDescent="0.25">
      <c r="A871" s="5"/>
      <c r="B871" s="5"/>
      <c r="C871" s="8"/>
      <c r="D871" s="8"/>
      <c r="E871" s="12"/>
      <c r="F871" s="12"/>
      <c r="G871" s="13" t="str">
        <f>IF(OR(H871="Current",H871="1–30 days",H871="31–60 days",H871="61–90 days",H871="91+ days"),IF(D871&gt;=Setup!$B$4,0,DATEDIF(D871,Setup!$B$4,"D")),"")</f>
        <v/>
      </c>
      <c r="H871" s="14" t="str">
        <f>IF(AND(A871="",B871="",C871="",D871="",E871="",F871=""),"",IF(OR(A871="",B871="",C871="",D871="",E871="",F871=""),"Incomplete",IF(COUNTIF($L$5:$L$1004,L871)&gt;1,"Check invoice #",IF(OR(COUNT(E871)=0,COUNT(F871)=0),"Check amounts",IF(OR(E871&lt;0,F871&lt;0,F871&gt;E871),"Check amounts",IF(OR(COUNT(C871)=0,COUNT(D871)=0),"Check dates",IF(D871&lt;C871,"Check dates",IF(ROUND(F871,2)=0,"Paid / zero balance",IF(Setup!$B$4="","Set aging date",IF(D871&gt;=Setup!$B$4,"Current",IF(DATEDIF(D871,Setup!$B$4,"D")&lt;=30,"1–30 days",IF(DATEDIF(D871,Setup!$B$4,"D")&lt;=60,"31–60 days",IF(DATEDIF(D871,Setup!$B$4,"D")&lt;=90,"61–90 days","91+ days")))))))))))))</f>
        <v/>
      </c>
      <c r="I871" s="5"/>
      <c r="J871" s="15">
        <f>IF(OR(H871="Current",H871="1–30 days",H871="31–60 days",H871="61–90 days",H871="91+ days"),F871,0)</f>
        <v>0</v>
      </c>
      <c r="K871">
        <f>IF(J871&gt;0,IF(COUNTIFS($M$5:$M871,M871,$J$5:$J871,"&gt;0")=1,1,0),0)</f>
        <v>0</v>
      </c>
      <c r="L871" t="str">
        <f>IF(A871="","","k"&amp;SUBSTITUTE(SUBSTITUTE(SUBSTITUTE(SUBSTITUTE(SUBSTITUTE(SUBSTITUTE(A871,"~","{t}"),"*","{s}"),"?","{q}"),"&lt;","{lt}"),"&gt;","{gt}"),"=","{eq}"))</f>
        <v/>
      </c>
      <c r="M871" t="str">
        <f>IF(B871="","","k"&amp;SUBSTITUTE(SUBSTITUTE(SUBSTITUTE(SUBSTITUTE(SUBSTITUTE(SUBSTITUTE(B871,"~","{t}"),"*","{s}"),"?","{q}"),"&lt;","{lt}"),"&gt;","{gt}"),"=","{eq}"))</f>
        <v/>
      </c>
    </row>
    <row r="872" spans="1:13" x14ac:dyDescent="0.25">
      <c r="A872" s="5"/>
      <c r="B872" s="5"/>
      <c r="C872" s="8"/>
      <c r="D872" s="8"/>
      <c r="E872" s="12"/>
      <c r="F872" s="12"/>
      <c r="G872" s="13" t="str">
        <f>IF(OR(H872="Current",H872="1–30 days",H872="31–60 days",H872="61–90 days",H872="91+ days"),IF(D872&gt;=Setup!$B$4,0,DATEDIF(D872,Setup!$B$4,"D")),"")</f>
        <v/>
      </c>
      <c r="H872" s="14" t="str">
        <f>IF(AND(A872="",B872="",C872="",D872="",E872="",F872=""),"",IF(OR(A872="",B872="",C872="",D872="",E872="",F872=""),"Incomplete",IF(COUNTIF($L$5:$L$1004,L872)&gt;1,"Check invoice #",IF(OR(COUNT(E872)=0,COUNT(F872)=0),"Check amounts",IF(OR(E872&lt;0,F872&lt;0,F872&gt;E872),"Check amounts",IF(OR(COUNT(C872)=0,COUNT(D872)=0),"Check dates",IF(D872&lt;C872,"Check dates",IF(ROUND(F872,2)=0,"Paid / zero balance",IF(Setup!$B$4="","Set aging date",IF(D872&gt;=Setup!$B$4,"Current",IF(DATEDIF(D872,Setup!$B$4,"D")&lt;=30,"1–30 days",IF(DATEDIF(D872,Setup!$B$4,"D")&lt;=60,"31–60 days",IF(DATEDIF(D872,Setup!$B$4,"D")&lt;=90,"61–90 days","91+ days")))))))))))))</f>
        <v/>
      </c>
      <c r="I872" s="5"/>
      <c r="J872" s="15">
        <f>IF(OR(H872="Current",H872="1–30 days",H872="31–60 days",H872="61–90 days",H872="91+ days"),F872,0)</f>
        <v>0</v>
      </c>
      <c r="K872">
        <f>IF(J872&gt;0,IF(COUNTIFS($M$5:$M872,M872,$J$5:$J872,"&gt;0")=1,1,0),0)</f>
        <v>0</v>
      </c>
      <c r="L872" t="str">
        <f>IF(A872="","","k"&amp;SUBSTITUTE(SUBSTITUTE(SUBSTITUTE(SUBSTITUTE(SUBSTITUTE(SUBSTITUTE(A872,"~","{t}"),"*","{s}"),"?","{q}"),"&lt;","{lt}"),"&gt;","{gt}"),"=","{eq}"))</f>
        <v/>
      </c>
      <c r="M872" t="str">
        <f>IF(B872="","","k"&amp;SUBSTITUTE(SUBSTITUTE(SUBSTITUTE(SUBSTITUTE(SUBSTITUTE(SUBSTITUTE(B872,"~","{t}"),"*","{s}"),"?","{q}"),"&lt;","{lt}"),"&gt;","{gt}"),"=","{eq}"))</f>
        <v/>
      </c>
    </row>
    <row r="873" spans="1:13" x14ac:dyDescent="0.25">
      <c r="A873" s="5"/>
      <c r="B873" s="5"/>
      <c r="C873" s="8"/>
      <c r="D873" s="8"/>
      <c r="E873" s="12"/>
      <c r="F873" s="12"/>
      <c r="G873" s="13" t="str">
        <f>IF(OR(H873="Current",H873="1–30 days",H873="31–60 days",H873="61–90 days",H873="91+ days"),IF(D873&gt;=Setup!$B$4,0,DATEDIF(D873,Setup!$B$4,"D")),"")</f>
        <v/>
      </c>
      <c r="H873" s="14" t="str">
        <f>IF(AND(A873="",B873="",C873="",D873="",E873="",F873=""),"",IF(OR(A873="",B873="",C873="",D873="",E873="",F873=""),"Incomplete",IF(COUNTIF($L$5:$L$1004,L873)&gt;1,"Check invoice #",IF(OR(COUNT(E873)=0,COUNT(F873)=0),"Check amounts",IF(OR(E873&lt;0,F873&lt;0,F873&gt;E873),"Check amounts",IF(OR(COUNT(C873)=0,COUNT(D873)=0),"Check dates",IF(D873&lt;C873,"Check dates",IF(ROUND(F873,2)=0,"Paid / zero balance",IF(Setup!$B$4="","Set aging date",IF(D873&gt;=Setup!$B$4,"Current",IF(DATEDIF(D873,Setup!$B$4,"D")&lt;=30,"1–30 days",IF(DATEDIF(D873,Setup!$B$4,"D")&lt;=60,"31–60 days",IF(DATEDIF(D873,Setup!$B$4,"D")&lt;=90,"61–90 days","91+ days")))))))))))))</f>
        <v/>
      </c>
      <c r="I873" s="5"/>
      <c r="J873" s="15">
        <f>IF(OR(H873="Current",H873="1–30 days",H873="31–60 days",H873="61–90 days",H873="91+ days"),F873,0)</f>
        <v>0</v>
      </c>
      <c r="K873">
        <f>IF(J873&gt;0,IF(COUNTIFS($M$5:$M873,M873,$J$5:$J873,"&gt;0")=1,1,0),0)</f>
        <v>0</v>
      </c>
      <c r="L873" t="str">
        <f>IF(A873="","","k"&amp;SUBSTITUTE(SUBSTITUTE(SUBSTITUTE(SUBSTITUTE(SUBSTITUTE(SUBSTITUTE(A873,"~","{t}"),"*","{s}"),"?","{q}"),"&lt;","{lt}"),"&gt;","{gt}"),"=","{eq}"))</f>
        <v/>
      </c>
      <c r="M873" t="str">
        <f>IF(B873="","","k"&amp;SUBSTITUTE(SUBSTITUTE(SUBSTITUTE(SUBSTITUTE(SUBSTITUTE(SUBSTITUTE(B873,"~","{t}"),"*","{s}"),"?","{q}"),"&lt;","{lt}"),"&gt;","{gt}"),"=","{eq}"))</f>
        <v/>
      </c>
    </row>
    <row r="874" spans="1:13" x14ac:dyDescent="0.25">
      <c r="A874" s="5"/>
      <c r="B874" s="5"/>
      <c r="C874" s="8"/>
      <c r="D874" s="8"/>
      <c r="E874" s="12"/>
      <c r="F874" s="12"/>
      <c r="G874" s="13" t="str">
        <f>IF(OR(H874="Current",H874="1–30 days",H874="31–60 days",H874="61–90 days",H874="91+ days"),IF(D874&gt;=Setup!$B$4,0,DATEDIF(D874,Setup!$B$4,"D")),"")</f>
        <v/>
      </c>
      <c r="H874" s="14" t="str">
        <f>IF(AND(A874="",B874="",C874="",D874="",E874="",F874=""),"",IF(OR(A874="",B874="",C874="",D874="",E874="",F874=""),"Incomplete",IF(COUNTIF($L$5:$L$1004,L874)&gt;1,"Check invoice #",IF(OR(COUNT(E874)=0,COUNT(F874)=0),"Check amounts",IF(OR(E874&lt;0,F874&lt;0,F874&gt;E874),"Check amounts",IF(OR(COUNT(C874)=0,COUNT(D874)=0),"Check dates",IF(D874&lt;C874,"Check dates",IF(ROUND(F874,2)=0,"Paid / zero balance",IF(Setup!$B$4="","Set aging date",IF(D874&gt;=Setup!$B$4,"Current",IF(DATEDIF(D874,Setup!$B$4,"D")&lt;=30,"1–30 days",IF(DATEDIF(D874,Setup!$B$4,"D")&lt;=60,"31–60 days",IF(DATEDIF(D874,Setup!$B$4,"D")&lt;=90,"61–90 days","91+ days")))))))))))))</f>
        <v/>
      </c>
      <c r="I874" s="5"/>
      <c r="J874" s="15">
        <f>IF(OR(H874="Current",H874="1–30 days",H874="31–60 days",H874="61–90 days",H874="91+ days"),F874,0)</f>
        <v>0</v>
      </c>
      <c r="K874">
        <f>IF(J874&gt;0,IF(COUNTIFS($M$5:$M874,M874,$J$5:$J874,"&gt;0")=1,1,0),0)</f>
        <v>0</v>
      </c>
      <c r="L874" t="str">
        <f>IF(A874="","","k"&amp;SUBSTITUTE(SUBSTITUTE(SUBSTITUTE(SUBSTITUTE(SUBSTITUTE(SUBSTITUTE(A874,"~","{t}"),"*","{s}"),"?","{q}"),"&lt;","{lt}"),"&gt;","{gt}"),"=","{eq}"))</f>
        <v/>
      </c>
      <c r="M874" t="str">
        <f>IF(B874="","","k"&amp;SUBSTITUTE(SUBSTITUTE(SUBSTITUTE(SUBSTITUTE(SUBSTITUTE(SUBSTITUTE(B874,"~","{t}"),"*","{s}"),"?","{q}"),"&lt;","{lt}"),"&gt;","{gt}"),"=","{eq}"))</f>
        <v/>
      </c>
    </row>
    <row r="875" spans="1:13" x14ac:dyDescent="0.25">
      <c r="A875" s="5"/>
      <c r="B875" s="5"/>
      <c r="C875" s="8"/>
      <c r="D875" s="8"/>
      <c r="E875" s="12"/>
      <c r="F875" s="12"/>
      <c r="G875" s="13" t="str">
        <f>IF(OR(H875="Current",H875="1–30 days",H875="31–60 days",H875="61–90 days",H875="91+ days"),IF(D875&gt;=Setup!$B$4,0,DATEDIF(D875,Setup!$B$4,"D")),"")</f>
        <v/>
      </c>
      <c r="H875" s="14" t="str">
        <f>IF(AND(A875="",B875="",C875="",D875="",E875="",F875=""),"",IF(OR(A875="",B875="",C875="",D875="",E875="",F875=""),"Incomplete",IF(COUNTIF($L$5:$L$1004,L875)&gt;1,"Check invoice #",IF(OR(COUNT(E875)=0,COUNT(F875)=0),"Check amounts",IF(OR(E875&lt;0,F875&lt;0,F875&gt;E875),"Check amounts",IF(OR(COUNT(C875)=0,COUNT(D875)=0),"Check dates",IF(D875&lt;C875,"Check dates",IF(ROUND(F875,2)=0,"Paid / zero balance",IF(Setup!$B$4="","Set aging date",IF(D875&gt;=Setup!$B$4,"Current",IF(DATEDIF(D875,Setup!$B$4,"D")&lt;=30,"1–30 days",IF(DATEDIF(D875,Setup!$B$4,"D")&lt;=60,"31–60 days",IF(DATEDIF(D875,Setup!$B$4,"D")&lt;=90,"61–90 days","91+ days")))))))))))))</f>
        <v/>
      </c>
      <c r="I875" s="5"/>
      <c r="J875" s="15">
        <f>IF(OR(H875="Current",H875="1–30 days",H875="31–60 days",H875="61–90 days",H875="91+ days"),F875,0)</f>
        <v>0</v>
      </c>
      <c r="K875">
        <f>IF(J875&gt;0,IF(COUNTIFS($M$5:$M875,M875,$J$5:$J875,"&gt;0")=1,1,0),0)</f>
        <v>0</v>
      </c>
      <c r="L875" t="str">
        <f>IF(A875="","","k"&amp;SUBSTITUTE(SUBSTITUTE(SUBSTITUTE(SUBSTITUTE(SUBSTITUTE(SUBSTITUTE(A875,"~","{t}"),"*","{s}"),"?","{q}"),"&lt;","{lt}"),"&gt;","{gt}"),"=","{eq}"))</f>
        <v/>
      </c>
      <c r="M875" t="str">
        <f>IF(B875="","","k"&amp;SUBSTITUTE(SUBSTITUTE(SUBSTITUTE(SUBSTITUTE(SUBSTITUTE(SUBSTITUTE(B875,"~","{t}"),"*","{s}"),"?","{q}"),"&lt;","{lt}"),"&gt;","{gt}"),"=","{eq}"))</f>
        <v/>
      </c>
    </row>
    <row r="876" spans="1:13" x14ac:dyDescent="0.25">
      <c r="A876" s="5"/>
      <c r="B876" s="5"/>
      <c r="C876" s="8"/>
      <c r="D876" s="8"/>
      <c r="E876" s="12"/>
      <c r="F876" s="12"/>
      <c r="G876" s="13" t="str">
        <f>IF(OR(H876="Current",H876="1–30 days",H876="31–60 days",H876="61–90 days",H876="91+ days"),IF(D876&gt;=Setup!$B$4,0,DATEDIF(D876,Setup!$B$4,"D")),"")</f>
        <v/>
      </c>
      <c r="H876" s="14" t="str">
        <f>IF(AND(A876="",B876="",C876="",D876="",E876="",F876=""),"",IF(OR(A876="",B876="",C876="",D876="",E876="",F876=""),"Incomplete",IF(COUNTIF($L$5:$L$1004,L876)&gt;1,"Check invoice #",IF(OR(COUNT(E876)=0,COUNT(F876)=0),"Check amounts",IF(OR(E876&lt;0,F876&lt;0,F876&gt;E876),"Check amounts",IF(OR(COUNT(C876)=0,COUNT(D876)=0),"Check dates",IF(D876&lt;C876,"Check dates",IF(ROUND(F876,2)=0,"Paid / zero balance",IF(Setup!$B$4="","Set aging date",IF(D876&gt;=Setup!$B$4,"Current",IF(DATEDIF(D876,Setup!$B$4,"D")&lt;=30,"1–30 days",IF(DATEDIF(D876,Setup!$B$4,"D")&lt;=60,"31–60 days",IF(DATEDIF(D876,Setup!$B$4,"D")&lt;=90,"61–90 days","91+ days")))))))))))))</f>
        <v/>
      </c>
      <c r="I876" s="5"/>
      <c r="J876" s="15">
        <f>IF(OR(H876="Current",H876="1–30 days",H876="31–60 days",H876="61–90 days",H876="91+ days"),F876,0)</f>
        <v>0</v>
      </c>
      <c r="K876">
        <f>IF(J876&gt;0,IF(COUNTIFS($M$5:$M876,M876,$J$5:$J876,"&gt;0")=1,1,0),0)</f>
        <v>0</v>
      </c>
      <c r="L876" t="str">
        <f>IF(A876="","","k"&amp;SUBSTITUTE(SUBSTITUTE(SUBSTITUTE(SUBSTITUTE(SUBSTITUTE(SUBSTITUTE(A876,"~","{t}"),"*","{s}"),"?","{q}"),"&lt;","{lt}"),"&gt;","{gt}"),"=","{eq}"))</f>
        <v/>
      </c>
      <c r="M876" t="str">
        <f>IF(B876="","","k"&amp;SUBSTITUTE(SUBSTITUTE(SUBSTITUTE(SUBSTITUTE(SUBSTITUTE(SUBSTITUTE(B876,"~","{t}"),"*","{s}"),"?","{q}"),"&lt;","{lt}"),"&gt;","{gt}"),"=","{eq}"))</f>
        <v/>
      </c>
    </row>
    <row r="877" spans="1:13" x14ac:dyDescent="0.25">
      <c r="A877" s="5"/>
      <c r="B877" s="5"/>
      <c r="C877" s="8"/>
      <c r="D877" s="8"/>
      <c r="E877" s="12"/>
      <c r="F877" s="12"/>
      <c r="G877" s="13" t="str">
        <f>IF(OR(H877="Current",H877="1–30 days",H877="31–60 days",H877="61–90 days",H877="91+ days"),IF(D877&gt;=Setup!$B$4,0,DATEDIF(D877,Setup!$B$4,"D")),"")</f>
        <v/>
      </c>
      <c r="H877" s="14" t="str">
        <f>IF(AND(A877="",B877="",C877="",D877="",E877="",F877=""),"",IF(OR(A877="",B877="",C877="",D877="",E877="",F877=""),"Incomplete",IF(COUNTIF($L$5:$L$1004,L877)&gt;1,"Check invoice #",IF(OR(COUNT(E877)=0,COUNT(F877)=0),"Check amounts",IF(OR(E877&lt;0,F877&lt;0,F877&gt;E877),"Check amounts",IF(OR(COUNT(C877)=0,COUNT(D877)=0),"Check dates",IF(D877&lt;C877,"Check dates",IF(ROUND(F877,2)=0,"Paid / zero balance",IF(Setup!$B$4="","Set aging date",IF(D877&gt;=Setup!$B$4,"Current",IF(DATEDIF(D877,Setup!$B$4,"D")&lt;=30,"1–30 days",IF(DATEDIF(D877,Setup!$B$4,"D")&lt;=60,"31–60 days",IF(DATEDIF(D877,Setup!$B$4,"D")&lt;=90,"61–90 days","91+ days")))))))))))))</f>
        <v/>
      </c>
      <c r="I877" s="5"/>
      <c r="J877" s="15">
        <f>IF(OR(H877="Current",H877="1–30 days",H877="31–60 days",H877="61–90 days",H877="91+ days"),F877,0)</f>
        <v>0</v>
      </c>
      <c r="K877">
        <f>IF(J877&gt;0,IF(COUNTIFS($M$5:$M877,M877,$J$5:$J877,"&gt;0")=1,1,0),0)</f>
        <v>0</v>
      </c>
      <c r="L877" t="str">
        <f>IF(A877="","","k"&amp;SUBSTITUTE(SUBSTITUTE(SUBSTITUTE(SUBSTITUTE(SUBSTITUTE(SUBSTITUTE(A877,"~","{t}"),"*","{s}"),"?","{q}"),"&lt;","{lt}"),"&gt;","{gt}"),"=","{eq}"))</f>
        <v/>
      </c>
      <c r="M877" t="str">
        <f>IF(B877="","","k"&amp;SUBSTITUTE(SUBSTITUTE(SUBSTITUTE(SUBSTITUTE(SUBSTITUTE(SUBSTITUTE(B877,"~","{t}"),"*","{s}"),"?","{q}"),"&lt;","{lt}"),"&gt;","{gt}"),"=","{eq}"))</f>
        <v/>
      </c>
    </row>
    <row r="878" spans="1:13" x14ac:dyDescent="0.25">
      <c r="A878" s="5"/>
      <c r="B878" s="5"/>
      <c r="C878" s="8"/>
      <c r="D878" s="8"/>
      <c r="E878" s="12"/>
      <c r="F878" s="12"/>
      <c r="G878" s="13" t="str">
        <f>IF(OR(H878="Current",H878="1–30 days",H878="31–60 days",H878="61–90 days",H878="91+ days"),IF(D878&gt;=Setup!$B$4,0,DATEDIF(D878,Setup!$B$4,"D")),"")</f>
        <v/>
      </c>
      <c r="H878" s="14" t="str">
        <f>IF(AND(A878="",B878="",C878="",D878="",E878="",F878=""),"",IF(OR(A878="",B878="",C878="",D878="",E878="",F878=""),"Incomplete",IF(COUNTIF($L$5:$L$1004,L878)&gt;1,"Check invoice #",IF(OR(COUNT(E878)=0,COUNT(F878)=0),"Check amounts",IF(OR(E878&lt;0,F878&lt;0,F878&gt;E878),"Check amounts",IF(OR(COUNT(C878)=0,COUNT(D878)=0),"Check dates",IF(D878&lt;C878,"Check dates",IF(ROUND(F878,2)=0,"Paid / zero balance",IF(Setup!$B$4="","Set aging date",IF(D878&gt;=Setup!$B$4,"Current",IF(DATEDIF(D878,Setup!$B$4,"D")&lt;=30,"1–30 days",IF(DATEDIF(D878,Setup!$B$4,"D")&lt;=60,"31–60 days",IF(DATEDIF(D878,Setup!$B$4,"D")&lt;=90,"61–90 days","91+ days")))))))))))))</f>
        <v/>
      </c>
      <c r="I878" s="5"/>
      <c r="J878" s="15">
        <f>IF(OR(H878="Current",H878="1–30 days",H878="31–60 days",H878="61–90 days",H878="91+ days"),F878,0)</f>
        <v>0</v>
      </c>
      <c r="K878">
        <f>IF(J878&gt;0,IF(COUNTIFS($M$5:$M878,M878,$J$5:$J878,"&gt;0")=1,1,0),0)</f>
        <v>0</v>
      </c>
      <c r="L878" t="str">
        <f>IF(A878="","","k"&amp;SUBSTITUTE(SUBSTITUTE(SUBSTITUTE(SUBSTITUTE(SUBSTITUTE(SUBSTITUTE(A878,"~","{t}"),"*","{s}"),"?","{q}"),"&lt;","{lt}"),"&gt;","{gt}"),"=","{eq}"))</f>
        <v/>
      </c>
      <c r="M878" t="str">
        <f>IF(B878="","","k"&amp;SUBSTITUTE(SUBSTITUTE(SUBSTITUTE(SUBSTITUTE(SUBSTITUTE(SUBSTITUTE(B878,"~","{t}"),"*","{s}"),"?","{q}"),"&lt;","{lt}"),"&gt;","{gt}"),"=","{eq}"))</f>
        <v/>
      </c>
    </row>
    <row r="879" spans="1:13" x14ac:dyDescent="0.25">
      <c r="A879" s="5"/>
      <c r="B879" s="5"/>
      <c r="C879" s="8"/>
      <c r="D879" s="8"/>
      <c r="E879" s="12"/>
      <c r="F879" s="12"/>
      <c r="G879" s="13" t="str">
        <f>IF(OR(H879="Current",H879="1–30 days",H879="31–60 days",H879="61–90 days",H879="91+ days"),IF(D879&gt;=Setup!$B$4,0,DATEDIF(D879,Setup!$B$4,"D")),"")</f>
        <v/>
      </c>
      <c r="H879" s="14" t="str">
        <f>IF(AND(A879="",B879="",C879="",D879="",E879="",F879=""),"",IF(OR(A879="",B879="",C879="",D879="",E879="",F879=""),"Incomplete",IF(COUNTIF($L$5:$L$1004,L879)&gt;1,"Check invoice #",IF(OR(COUNT(E879)=0,COUNT(F879)=0),"Check amounts",IF(OR(E879&lt;0,F879&lt;0,F879&gt;E879),"Check amounts",IF(OR(COUNT(C879)=0,COUNT(D879)=0),"Check dates",IF(D879&lt;C879,"Check dates",IF(ROUND(F879,2)=0,"Paid / zero balance",IF(Setup!$B$4="","Set aging date",IF(D879&gt;=Setup!$B$4,"Current",IF(DATEDIF(D879,Setup!$B$4,"D")&lt;=30,"1–30 days",IF(DATEDIF(D879,Setup!$B$4,"D")&lt;=60,"31–60 days",IF(DATEDIF(D879,Setup!$B$4,"D")&lt;=90,"61–90 days","91+ days")))))))))))))</f>
        <v/>
      </c>
      <c r="I879" s="5"/>
      <c r="J879" s="15">
        <f>IF(OR(H879="Current",H879="1–30 days",H879="31–60 days",H879="61–90 days",H879="91+ days"),F879,0)</f>
        <v>0</v>
      </c>
      <c r="K879">
        <f>IF(J879&gt;0,IF(COUNTIFS($M$5:$M879,M879,$J$5:$J879,"&gt;0")=1,1,0),0)</f>
        <v>0</v>
      </c>
      <c r="L879" t="str">
        <f>IF(A879="","","k"&amp;SUBSTITUTE(SUBSTITUTE(SUBSTITUTE(SUBSTITUTE(SUBSTITUTE(SUBSTITUTE(A879,"~","{t}"),"*","{s}"),"?","{q}"),"&lt;","{lt}"),"&gt;","{gt}"),"=","{eq}"))</f>
        <v/>
      </c>
      <c r="M879" t="str">
        <f>IF(B879="","","k"&amp;SUBSTITUTE(SUBSTITUTE(SUBSTITUTE(SUBSTITUTE(SUBSTITUTE(SUBSTITUTE(B879,"~","{t}"),"*","{s}"),"?","{q}"),"&lt;","{lt}"),"&gt;","{gt}"),"=","{eq}"))</f>
        <v/>
      </c>
    </row>
    <row r="880" spans="1:13" x14ac:dyDescent="0.25">
      <c r="A880" s="5"/>
      <c r="B880" s="5"/>
      <c r="C880" s="8"/>
      <c r="D880" s="8"/>
      <c r="E880" s="12"/>
      <c r="F880" s="12"/>
      <c r="G880" s="13" t="str">
        <f>IF(OR(H880="Current",H880="1–30 days",H880="31–60 days",H880="61–90 days",H880="91+ days"),IF(D880&gt;=Setup!$B$4,0,DATEDIF(D880,Setup!$B$4,"D")),"")</f>
        <v/>
      </c>
      <c r="H880" s="14" t="str">
        <f>IF(AND(A880="",B880="",C880="",D880="",E880="",F880=""),"",IF(OR(A880="",B880="",C880="",D880="",E880="",F880=""),"Incomplete",IF(COUNTIF($L$5:$L$1004,L880)&gt;1,"Check invoice #",IF(OR(COUNT(E880)=0,COUNT(F880)=0),"Check amounts",IF(OR(E880&lt;0,F880&lt;0,F880&gt;E880),"Check amounts",IF(OR(COUNT(C880)=0,COUNT(D880)=0),"Check dates",IF(D880&lt;C880,"Check dates",IF(ROUND(F880,2)=0,"Paid / zero balance",IF(Setup!$B$4="","Set aging date",IF(D880&gt;=Setup!$B$4,"Current",IF(DATEDIF(D880,Setup!$B$4,"D")&lt;=30,"1–30 days",IF(DATEDIF(D880,Setup!$B$4,"D")&lt;=60,"31–60 days",IF(DATEDIF(D880,Setup!$B$4,"D")&lt;=90,"61–90 days","91+ days")))))))))))))</f>
        <v/>
      </c>
      <c r="I880" s="5"/>
      <c r="J880" s="15">
        <f>IF(OR(H880="Current",H880="1–30 days",H880="31–60 days",H880="61–90 days",H880="91+ days"),F880,0)</f>
        <v>0</v>
      </c>
      <c r="K880">
        <f>IF(J880&gt;0,IF(COUNTIFS($M$5:$M880,M880,$J$5:$J880,"&gt;0")=1,1,0),0)</f>
        <v>0</v>
      </c>
      <c r="L880" t="str">
        <f>IF(A880="","","k"&amp;SUBSTITUTE(SUBSTITUTE(SUBSTITUTE(SUBSTITUTE(SUBSTITUTE(SUBSTITUTE(A880,"~","{t}"),"*","{s}"),"?","{q}"),"&lt;","{lt}"),"&gt;","{gt}"),"=","{eq}"))</f>
        <v/>
      </c>
      <c r="M880" t="str">
        <f>IF(B880="","","k"&amp;SUBSTITUTE(SUBSTITUTE(SUBSTITUTE(SUBSTITUTE(SUBSTITUTE(SUBSTITUTE(B880,"~","{t}"),"*","{s}"),"?","{q}"),"&lt;","{lt}"),"&gt;","{gt}"),"=","{eq}"))</f>
        <v/>
      </c>
    </row>
    <row r="881" spans="1:13" x14ac:dyDescent="0.25">
      <c r="A881" s="5"/>
      <c r="B881" s="5"/>
      <c r="C881" s="8"/>
      <c r="D881" s="8"/>
      <c r="E881" s="12"/>
      <c r="F881" s="12"/>
      <c r="G881" s="13" t="str">
        <f>IF(OR(H881="Current",H881="1–30 days",H881="31–60 days",H881="61–90 days",H881="91+ days"),IF(D881&gt;=Setup!$B$4,0,DATEDIF(D881,Setup!$B$4,"D")),"")</f>
        <v/>
      </c>
      <c r="H881" s="14" t="str">
        <f>IF(AND(A881="",B881="",C881="",D881="",E881="",F881=""),"",IF(OR(A881="",B881="",C881="",D881="",E881="",F881=""),"Incomplete",IF(COUNTIF($L$5:$L$1004,L881)&gt;1,"Check invoice #",IF(OR(COUNT(E881)=0,COUNT(F881)=0),"Check amounts",IF(OR(E881&lt;0,F881&lt;0,F881&gt;E881),"Check amounts",IF(OR(COUNT(C881)=0,COUNT(D881)=0),"Check dates",IF(D881&lt;C881,"Check dates",IF(ROUND(F881,2)=0,"Paid / zero balance",IF(Setup!$B$4="","Set aging date",IF(D881&gt;=Setup!$B$4,"Current",IF(DATEDIF(D881,Setup!$B$4,"D")&lt;=30,"1–30 days",IF(DATEDIF(D881,Setup!$B$4,"D")&lt;=60,"31–60 days",IF(DATEDIF(D881,Setup!$B$4,"D")&lt;=90,"61–90 days","91+ days")))))))))))))</f>
        <v/>
      </c>
      <c r="I881" s="5"/>
      <c r="J881" s="15">
        <f>IF(OR(H881="Current",H881="1–30 days",H881="31–60 days",H881="61–90 days",H881="91+ days"),F881,0)</f>
        <v>0</v>
      </c>
      <c r="K881">
        <f>IF(J881&gt;0,IF(COUNTIFS($M$5:$M881,M881,$J$5:$J881,"&gt;0")=1,1,0),0)</f>
        <v>0</v>
      </c>
      <c r="L881" t="str">
        <f>IF(A881="","","k"&amp;SUBSTITUTE(SUBSTITUTE(SUBSTITUTE(SUBSTITUTE(SUBSTITUTE(SUBSTITUTE(A881,"~","{t}"),"*","{s}"),"?","{q}"),"&lt;","{lt}"),"&gt;","{gt}"),"=","{eq}"))</f>
        <v/>
      </c>
      <c r="M881" t="str">
        <f>IF(B881="","","k"&amp;SUBSTITUTE(SUBSTITUTE(SUBSTITUTE(SUBSTITUTE(SUBSTITUTE(SUBSTITUTE(B881,"~","{t}"),"*","{s}"),"?","{q}"),"&lt;","{lt}"),"&gt;","{gt}"),"=","{eq}"))</f>
        <v/>
      </c>
    </row>
    <row r="882" spans="1:13" x14ac:dyDescent="0.25">
      <c r="A882" s="5"/>
      <c r="B882" s="5"/>
      <c r="C882" s="8"/>
      <c r="D882" s="8"/>
      <c r="E882" s="12"/>
      <c r="F882" s="12"/>
      <c r="G882" s="13" t="str">
        <f>IF(OR(H882="Current",H882="1–30 days",H882="31–60 days",H882="61–90 days",H882="91+ days"),IF(D882&gt;=Setup!$B$4,0,DATEDIF(D882,Setup!$B$4,"D")),"")</f>
        <v/>
      </c>
      <c r="H882" s="14" t="str">
        <f>IF(AND(A882="",B882="",C882="",D882="",E882="",F882=""),"",IF(OR(A882="",B882="",C882="",D882="",E882="",F882=""),"Incomplete",IF(COUNTIF($L$5:$L$1004,L882)&gt;1,"Check invoice #",IF(OR(COUNT(E882)=0,COUNT(F882)=0),"Check amounts",IF(OR(E882&lt;0,F882&lt;0,F882&gt;E882),"Check amounts",IF(OR(COUNT(C882)=0,COUNT(D882)=0),"Check dates",IF(D882&lt;C882,"Check dates",IF(ROUND(F882,2)=0,"Paid / zero balance",IF(Setup!$B$4="","Set aging date",IF(D882&gt;=Setup!$B$4,"Current",IF(DATEDIF(D882,Setup!$B$4,"D")&lt;=30,"1–30 days",IF(DATEDIF(D882,Setup!$B$4,"D")&lt;=60,"31–60 days",IF(DATEDIF(D882,Setup!$B$4,"D")&lt;=90,"61–90 days","91+ days")))))))))))))</f>
        <v/>
      </c>
      <c r="I882" s="5"/>
      <c r="J882" s="15">
        <f>IF(OR(H882="Current",H882="1–30 days",H882="31–60 days",H882="61–90 days",H882="91+ days"),F882,0)</f>
        <v>0</v>
      </c>
      <c r="K882">
        <f>IF(J882&gt;0,IF(COUNTIFS($M$5:$M882,M882,$J$5:$J882,"&gt;0")=1,1,0),0)</f>
        <v>0</v>
      </c>
      <c r="L882" t="str">
        <f>IF(A882="","","k"&amp;SUBSTITUTE(SUBSTITUTE(SUBSTITUTE(SUBSTITUTE(SUBSTITUTE(SUBSTITUTE(A882,"~","{t}"),"*","{s}"),"?","{q}"),"&lt;","{lt}"),"&gt;","{gt}"),"=","{eq}"))</f>
        <v/>
      </c>
      <c r="M882" t="str">
        <f>IF(B882="","","k"&amp;SUBSTITUTE(SUBSTITUTE(SUBSTITUTE(SUBSTITUTE(SUBSTITUTE(SUBSTITUTE(B882,"~","{t}"),"*","{s}"),"?","{q}"),"&lt;","{lt}"),"&gt;","{gt}"),"=","{eq}"))</f>
        <v/>
      </c>
    </row>
    <row r="883" spans="1:13" x14ac:dyDescent="0.25">
      <c r="A883" s="5"/>
      <c r="B883" s="5"/>
      <c r="C883" s="8"/>
      <c r="D883" s="8"/>
      <c r="E883" s="12"/>
      <c r="F883" s="12"/>
      <c r="G883" s="13" t="str">
        <f>IF(OR(H883="Current",H883="1–30 days",H883="31–60 days",H883="61–90 days",H883="91+ days"),IF(D883&gt;=Setup!$B$4,0,DATEDIF(D883,Setup!$B$4,"D")),"")</f>
        <v/>
      </c>
      <c r="H883" s="14" t="str">
        <f>IF(AND(A883="",B883="",C883="",D883="",E883="",F883=""),"",IF(OR(A883="",B883="",C883="",D883="",E883="",F883=""),"Incomplete",IF(COUNTIF($L$5:$L$1004,L883)&gt;1,"Check invoice #",IF(OR(COUNT(E883)=0,COUNT(F883)=0),"Check amounts",IF(OR(E883&lt;0,F883&lt;0,F883&gt;E883),"Check amounts",IF(OR(COUNT(C883)=0,COUNT(D883)=0),"Check dates",IF(D883&lt;C883,"Check dates",IF(ROUND(F883,2)=0,"Paid / zero balance",IF(Setup!$B$4="","Set aging date",IF(D883&gt;=Setup!$B$4,"Current",IF(DATEDIF(D883,Setup!$B$4,"D")&lt;=30,"1–30 days",IF(DATEDIF(D883,Setup!$B$4,"D")&lt;=60,"31–60 days",IF(DATEDIF(D883,Setup!$B$4,"D")&lt;=90,"61–90 days","91+ days")))))))))))))</f>
        <v/>
      </c>
      <c r="I883" s="5"/>
      <c r="J883" s="15">
        <f>IF(OR(H883="Current",H883="1–30 days",H883="31–60 days",H883="61–90 days",H883="91+ days"),F883,0)</f>
        <v>0</v>
      </c>
      <c r="K883">
        <f>IF(J883&gt;0,IF(COUNTIFS($M$5:$M883,M883,$J$5:$J883,"&gt;0")=1,1,0),0)</f>
        <v>0</v>
      </c>
      <c r="L883" t="str">
        <f>IF(A883="","","k"&amp;SUBSTITUTE(SUBSTITUTE(SUBSTITUTE(SUBSTITUTE(SUBSTITUTE(SUBSTITUTE(A883,"~","{t}"),"*","{s}"),"?","{q}"),"&lt;","{lt}"),"&gt;","{gt}"),"=","{eq}"))</f>
        <v/>
      </c>
      <c r="M883" t="str">
        <f>IF(B883="","","k"&amp;SUBSTITUTE(SUBSTITUTE(SUBSTITUTE(SUBSTITUTE(SUBSTITUTE(SUBSTITUTE(B883,"~","{t}"),"*","{s}"),"?","{q}"),"&lt;","{lt}"),"&gt;","{gt}"),"=","{eq}"))</f>
        <v/>
      </c>
    </row>
    <row r="884" spans="1:13" x14ac:dyDescent="0.25">
      <c r="A884" s="5"/>
      <c r="B884" s="5"/>
      <c r="C884" s="8"/>
      <c r="D884" s="8"/>
      <c r="E884" s="12"/>
      <c r="F884" s="12"/>
      <c r="G884" s="13" t="str">
        <f>IF(OR(H884="Current",H884="1–30 days",H884="31–60 days",H884="61–90 days",H884="91+ days"),IF(D884&gt;=Setup!$B$4,0,DATEDIF(D884,Setup!$B$4,"D")),"")</f>
        <v/>
      </c>
      <c r="H884" s="14" t="str">
        <f>IF(AND(A884="",B884="",C884="",D884="",E884="",F884=""),"",IF(OR(A884="",B884="",C884="",D884="",E884="",F884=""),"Incomplete",IF(COUNTIF($L$5:$L$1004,L884)&gt;1,"Check invoice #",IF(OR(COUNT(E884)=0,COUNT(F884)=0),"Check amounts",IF(OR(E884&lt;0,F884&lt;0,F884&gt;E884),"Check amounts",IF(OR(COUNT(C884)=0,COUNT(D884)=0),"Check dates",IF(D884&lt;C884,"Check dates",IF(ROUND(F884,2)=0,"Paid / zero balance",IF(Setup!$B$4="","Set aging date",IF(D884&gt;=Setup!$B$4,"Current",IF(DATEDIF(D884,Setup!$B$4,"D")&lt;=30,"1–30 days",IF(DATEDIF(D884,Setup!$B$4,"D")&lt;=60,"31–60 days",IF(DATEDIF(D884,Setup!$B$4,"D")&lt;=90,"61–90 days","91+ days")))))))))))))</f>
        <v/>
      </c>
      <c r="I884" s="5"/>
      <c r="J884" s="15">
        <f>IF(OR(H884="Current",H884="1–30 days",H884="31–60 days",H884="61–90 days",H884="91+ days"),F884,0)</f>
        <v>0</v>
      </c>
      <c r="K884">
        <f>IF(J884&gt;0,IF(COUNTIFS($M$5:$M884,M884,$J$5:$J884,"&gt;0")=1,1,0),0)</f>
        <v>0</v>
      </c>
      <c r="L884" t="str">
        <f>IF(A884="","","k"&amp;SUBSTITUTE(SUBSTITUTE(SUBSTITUTE(SUBSTITUTE(SUBSTITUTE(SUBSTITUTE(A884,"~","{t}"),"*","{s}"),"?","{q}"),"&lt;","{lt}"),"&gt;","{gt}"),"=","{eq}"))</f>
        <v/>
      </c>
      <c r="M884" t="str">
        <f>IF(B884="","","k"&amp;SUBSTITUTE(SUBSTITUTE(SUBSTITUTE(SUBSTITUTE(SUBSTITUTE(SUBSTITUTE(B884,"~","{t}"),"*","{s}"),"?","{q}"),"&lt;","{lt}"),"&gt;","{gt}"),"=","{eq}"))</f>
        <v/>
      </c>
    </row>
    <row r="885" spans="1:13" x14ac:dyDescent="0.25">
      <c r="A885" s="5"/>
      <c r="B885" s="5"/>
      <c r="C885" s="8"/>
      <c r="D885" s="8"/>
      <c r="E885" s="12"/>
      <c r="F885" s="12"/>
      <c r="G885" s="13" t="str">
        <f>IF(OR(H885="Current",H885="1–30 days",H885="31–60 days",H885="61–90 days",H885="91+ days"),IF(D885&gt;=Setup!$B$4,0,DATEDIF(D885,Setup!$B$4,"D")),"")</f>
        <v/>
      </c>
      <c r="H885" s="14" t="str">
        <f>IF(AND(A885="",B885="",C885="",D885="",E885="",F885=""),"",IF(OR(A885="",B885="",C885="",D885="",E885="",F885=""),"Incomplete",IF(COUNTIF($L$5:$L$1004,L885)&gt;1,"Check invoice #",IF(OR(COUNT(E885)=0,COUNT(F885)=0),"Check amounts",IF(OR(E885&lt;0,F885&lt;0,F885&gt;E885),"Check amounts",IF(OR(COUNT(C885)=0,COUNT(D885)=0),"Check dates",IF(D885&lt;C885,"Check dates",IF(ROUND(F885,2)=0,"Paid / zero balance",IF(Setup!$B$4="","Set aging date",IF(D885&gt;=Setup!$B$4,"Current",IF(DATEDIF(D885,Setup!$B$4,"D")&lt;=30,"1–30 days",IF(DATEDIF(D885,Setup!$B$4,"D")&lt;=60,"31–60 days",IF(DATEDIF(D885,Setup!$B$4,"D")&lt;=90,"61–90 days","91+ days")))))))))))))</f>
        <v/>
      </c>
      <c r="I885" s="5"/>
      <c r="J885" s="15">
        <f>IF(OR(H885="Current",H885="1–30 days",H885="31–60 days",H885="61–90 days",H885="91+ days"),F885,0)</f>
        <v>0</v>
      </c>
      <c r="K885">
        <f>IF(J885&gt;0,IF(COUNTIFS($M$5:$M885,M885,$J$5:$J885,"&gt;0")=1,1,0),0)</f>
        <v>0</v>
      </c>
      <c r="L885" t="str">
        <f>IF(A885="","","k"&amp;SUBSTITUTE(SUBSTITUTE(SUBSTITUTE(SUBSTITUTE(SUBSTITUTE(SUBSTITUTE(A885,"~","{t}"),"*","{s}"),"?","{q}"),"&lt;","{lt}"),"&gt;","{gt}"),"=","{eq}"))</f>
        <v/>
      </c>
      <c r="M885" t="str">
        <f>IF(B885="","","k"&amp;SUBSTITUTE(SUBSTITUTE(SUBSTITUTE(SUBSTITUTE(SUBSTITUTE(SUBSTITUTE(B885,"~","{t}"),"*","{s}"),"?","{q}"),"&lt;","{lt}"),"&gt;","{gt}"),"=","{eq}"))</f>
        <v/>
      </c>
    </row>
    <row r="886" spans="1:13" x14ac:dyDescent="0.25">
      <c r="A886" s="5"/>
      <c r="B886" s="5"/>
      <c r="C886" s="8"/>
      <c r="D886" s="8"/>
      <c r="E886" s="12"/>
      <c r="F886" s="12"/>
      <c r="G886" s="13" t="str">
        <f>IF(OR(H886="Current",H886="1–30 days",H886="31–60 days",H886="61–90 days",H886="91+ days"),IF(D886&gt;=Setup!$B$4,0,DATEDIF(D886,Setup!$B$4,"D")),"")</f>
        <v/>
      </c>
      <c r="H886" s="14" t="str">
        <f>IF(AND(A886="",B886="",C886="",D886="",E886="",F886=""),"",IF(OR(A886="",B886="",C886="",D886="",E886="",F886=""),"Incomplete",IF(COUNTIF($L$5:$L$1004,L886)&gt;1,"Check invoice #",IF(OR(COUNT(E886)=0,COUNT(F886)=0),"Check amounts",IF(OR(E886&lt;0,F886&lt;0,F886&gt;E886),"Check amounts",IF(OR(COUNT(C886)=0,COUNT(D886)=0),"Check dates",IF(D886&lt;C886,"Check dates",IF(ROUND(F886,2)=0,"Paid / zero balance",IF(Setup!$B$4="","Set aging date",IF(D886&gt;=Setup!$B$4,"Current",IF(DATEDIF(D886,Setup!$B$4,"D")&lt;=30,"1–30 days",IF(DATEDIF(D886,Setup!$B$4,"D")&lt;=60,"31–60 days",IF(DATEDIF(D886,Setup!$B$4,"D")&lt;=90,"61–90 days","91+ days")))))))))))))</f>
        <v/>
      </c>
      <c r="I886" s="5"/>
      <c r="J886" s="15">
        <f>IF(OR(H886="Current",H886="1–30 days",H886="31–60 days",H886="61–90 days",H886="91+ days"),F886,0)</f>
        <v>0</v>
      </c>
      <c r="K886">
        <f>IF(J886&gt;0,IF(COUNTIFS($M$5:$M886,M886,$J$5:$J886,"&gt;0")=1,1,0),0)</f>
        <v>0</v>
      </c>
      <c r="L886" t="str">
        <f>IF(A886="","","k"&amp;SUBSTITUTE(SUBSTITUTE(SUBSTITUTE(SUBSTITUTE(SUBSTITUTE(SUBSTITUTE(A886,"~","{t}"),"*","{s}"),"?","{q}"),"&lt;","{lt}"),"&gt;","{gt}"),"=","{eq}"))</f>
        <v/>
      </c>
      <c r="M886" t="str">
        <f>IF(B886="","","k"&amp;SUBSTITUTE(SUBSTITUTE(SUBSTITUTE(SUBSTITUTE(SUBSTITUTE(SUBSTITUTE(B886,"~","{t}"),"*","{s}"),"?","{q}"),"&lt;","{lt}"),"&gt;","{gt}"),"=","{eq}"))</f>
        <v/>
      </c>
    </row>
    <row r="887" spans="1:13" x14ac:dyDescent="0.25">
      <c r="A887" s="5"/>
      <c r="B887" s="5"/>
      <c r="C887" s="8"/>
      <c r="D887" s="8"/>
      <c r="E887" s="12"/>
      <c r="F887" s="12"/>
      <c r="G887" s="13" t="str">
        <f>IF(OR(H887="Current",H887="1–30 days",H887="31–60 days",H887="61–90 days",H887="91+ days"),IF(D887&gt;=Setup!$B$4,0,DATEDIF(D887,Setup!$B$4,"D")),"")</f>
        <v/>
      </c>
      <c r="H887" s="14" t="str">
        <f>IF(AND(A887="",B887="",C887="",D887="",E887="",F887=""),"",IF(OR(A887="",B887="",C887="",D887="",E887="",F887=""),"Incomplete",IF(COUNTIF($L$5:$L$1004,L887)&gt;1,"Check invoice #",IF(OR(COUNT(E887)=0,COUNT(F887)=0),"Check amounts",IF(OR(E887&lt;0,F887&lt;0,F887&gt;E887),"Check amounts",IF(OR(COUNT(C887)=0,COUNT(D887)=0),"Check dates",IF(D887&lt;C887,"Check dates",IF(ROUND(F887,2)=0,"Paid / zero balance",IF(Setup!$B$4="","Set aging date",IF(D887&gt;=Setup!$B$4,"Current",IF(DATEDIF(D887,Setup!$B$4,"D")&lt;=30,"1–30 days",IF(DATEDIF(D887,Setup!$B$4,"D")&lt;=60,"31–60 days",IF(DATEDIF(D887,Setup!$B$4,"D")&lt;=90,"61–90 days","91+ days")))))))))))))</f>
        <v/>
      </c>
      <c r="I887" s="5"/>
      <c r="J887" s="15">
        <f>IF(OR(H887="Current",H887="1–30 days",H887="31–60 days",H887="61–90 days",H887="91+ days"),F887,0)</f>
        <v>0</v>
      </c>
      <c r="K887">
        <f>IF(J887&gt;0,IF(COUNTIFS($M$5:$M887,M887,$J$5:$J887,"&gt;0")=1,1,0),0)</f>
        <v>0</v>
      </c>
      <c r="L887" t="str">
        <f>IF(A887="","","k"&amp;SUBSTITUTE(SUBSTITUTE(SUBSTITUTE(SUBSTITUTE(SUBSTITUTE(SUBSTITUTE(A887,"~","{t}"),"*","{s}"),"?","{q}"),"&lt;","{lt}"),"&gt;","{gt}"),"=","{eq}"))</f>
        <v/>
      </c>
      <c r="M887" t="str">
        <f>IF(B887="","","k"&amp;SUBSTITUTE(SUBSTITUTE(SUBSTITUTE(SUBSTITUTE(SUBSTITUTE(SUBSTITUTE(B887,"~","{t}"),"*","{s}"),"?","{q}"),"&lt;","{lt}"),"&gt;","{gt}"),"=","{eq}"))</f>
        <v/>
      </c>
    </row>
    <row r="888" spans="1:13" x14ac:dyDescent="0.25">
      <c r="A888" s="5"/>
      <c r="B888" s="5"/>
      <c r="C888" s="8"/>
      <c r="D888" s="8"/>
      <c r="E888" s="12"/>
      <c r="F888" s="12"/>
      <c r="G888" s="13" t="str">
        <f>IF(OR(H888="Current",H888="1–30 days",H888="31–60 days",H888="61–90 days",H888="91+ days"),IF(D888&gt;=Setup!$B$4,0,DATEDIF(D888,Setup!$B$4,"D")),"")</f>
        <v/>
      </c>
      <c r="H888" s="14" t="str">
        <f>IF(AND(A888="",B888="",C888="",D888="",E888="",F888=""),"",IF(OR(A888="",B888="",C888="",D888="",E888="",F888=""),"Incomplete",IF(COUNTIF($L$5:$L$1004,L888)&gt;1,"Check invoice #",IF(OR(COUNT(E888)=0,COUNT(F888)=0),"Check amounts",IF(OR(E888&lt;0,F888&lt;0,F888&gt;E888),"Check amounts",IF(OR(COUNT(C888)=0,COUNT(D888)=0),"Check dates",IF(D888&lt;C888,"Check dates",IF(ROUND(F888,2)=0,"Paid / zero balance",IF(Setup!$B$4="","Set aging date",IF(D888&gt;=Setup!$B$4,"Current",IF(DATEDIF(D888,Setup!$B$4,"D")&lt;=30,"1–30 days",IF(DATEDIF(D888,Setup!$B$4,"D")&lt;=60,"31–60 days",IF(DATEDIF(D888,Setup!$B$4,"D")&lt;=90,"61–90 days","91+ days")))))))))))))</f>
        <v/>
      </c>
      <c r="I888" s="5"/>
      <c r="J888" s="15">
        <f>IF(OR(H888="Current",H888="1–30 days",H888="31–60 days",H888="61–90 days",H888="91+ days"),F888,0)</f>
        <v>0</v>
      </c>
      <c r="K888">
        <f>IF(J888&gt;0,IF(COUNTIFS($M$5:$M888,M888,$J$5:$J888,"&gt;0")=1,1,0),0)</f>
        <v>0</v>
      </c>
      <c r="L888" t="str">
        <f>IF(A888="","","k"&amp;SUBSTITUTE(SUBSTITUTE(SUBSTITUTE(SUBSTITUTE(SUBSTITUTE(SUBSTITUTE(A888,"~","{t}"),"*","{s}"),"?","{q}"),"&lt;","{lt}"),"&gt;","{gt}"),"=","{eq}"))</f>
        <v/>
      </c>
      <c r="M888" t="str">
        <f>IF(B888="","","k"&amp;SUBSTITUTE(SUBSTITUTE(SUBSTITUTE(SUBSTITUTE(SUBSTITUTE(SUBSTITUTE(B888,"~","{t}"),"*","{s}"),"?","{q}"),"&lt;","{lt}"),"&gt;","{gt}"),"=","{eq}"))</f>
        <v/>
      </c>
    </row>
    <row r="889" spans="1:13" x14ac:dyDescent="0.25">
      <c r="A889" s="5"/>
      <c r="B889" s="5"/>
      <c r="C889" s="8"/>
      <c r="D889" s="8"/>
      <c r="E889" s="12"/>
      <c r="F889" s="12"/>
      <c r="G889" s="13" t="str">
        <f>IF(OR(H889="Current",H889="1–30 days",H889="31–60 days",H889="61–90 days",H889="91+ days"),IF(D889&gt;=Setup!$B$4,0,DATEDIF(D889,Setup!$B$4,"D")),"")</f>
        <v/>
      </c>
      <c r="H889" s="14" t="str">
        <f>IF(AND(A889="",B889="",C889="",D889="",E889="",F889=""),"",IF(OR(A889="",B889="",C889="",D889="",E889="",F889=""),"Incomplete",IF(COUNTIF($L$5:$L$1004,L889)&gt;1,"Check invoice #",IF(OR(COUNT(E889)=0,COUNT(F889)=0),"Check amounts",IF(OR(E889&lt;0,F889&lt;0,F889&gt;E889),"Check amounts",IF(OR(COUNT(C889)=0,COUNT(D889)=0),"Check dates",IF(D889&lt;C889,"Check dates",IF(ROUND(F889,2)=0,"Paid / zero balance",IF(Setup!$B$4="","Set aging date",IF(D889&gt;=Setup!$B$4,"Current",IF(DATEDIF(D889,Setup!$B$4,"D")&lt;=30,"1–30 days",IF(DATEDIF(D889,Setup!$B$4,"D")&lt;=60,"31–60 days",IF(DATEDIF(D889,Setup!$B$4,"D")&lt;=90,"61–90 days","91+ days")))))))))))))</f>
        <v/>
      </c>
      <c r="I889" s="5"/>
      <c r="J889" s="15">
        <f>IF(OR(H889="Current",H889="1–30 days",H889="31–60 days",H889="61–90 days",H889="91+ days"),F889,0)</f>
        <v>0</v>
      </c>
      <c r="K889">
        <f>IF(J889&gt;0,IF(COUNTIFS($M$5:$M889,M889,$J$5:$J889,"&gt;0")=1,1,0),0)</f>
        <v>0</v>
      </c>
      <c r="L889" t="str">
        <f>IF(A889="","","k"&amp;SUBSTITUTE(SUBSTITUTE(SUBSTITUTE(SUBSTITUTE(SUBSTITUTE(SUBSTITUTE(A889,"~","{t}"),"*","{s}"),"?","{q}"),"&lt;","{lt}"),"&gt;","{gt}"),"=","{eq}"))</f>
        <v/>
      </c>
      <c r="M889" t="str">
        <f>IF(B889="","","k"&amp;SUBSTITUTE(SUBSTITUTE(SUBSTITUTE(SUBSTITUTE(SUBSTITUTE(SUBSTITUTE(B889,"~","{t}"),"*","{s}"),"?","{q}"),"&lt;","{lt}"),"&gt;","{gt}"),"=","{eq}"))</f>
        <v/>
      </c>
    </row>
    <row r="890" spans="1:13" x14ac:dyDescent="0.25">
      <c r="A890" s="5"/>
      <c r="B890" s="5"/>
      <c r="C890" s="8"/>
      <c r="D890" s="8"/>
      <c r="E890" s="12"/>
      <c r="F890" s="12"/>
      <c r="G890" s="13" t="str">
        <f>IF(OR(H890="Current",H890="1–30 days",H890="31–60 days",H890="61–90 days",H890="91+ days"),IF(D890&gt;=Setup!$B$4,0,DATEDIF(D890,Setup!$B$4,"D")),"")</f>
        <v/>
      </c>
      <c r="H890" s="14" t="str">
        <f>IF(AND(A890="",B890="",C890="",D890="",E890="",F890=""),"",IF(OR(A890="",B890="",C890="",D890="",E890="",F890=""),"Incomplete",IF(COUNTIF($L$5:$L$1004,L890)&gt;1,"Check invoice #",IF(OR(COUNT(E890)=0,COUNT(F890)=0),"Check amounts",IF(OR(E890&lt;0,F890&lt;0,F890&gt;E890),"Check amounts",IF(OR(COUNT(C890)=0,COUNT(D890)=0),"Check dates",IF(D890&lt;C890,"Check dates",IF(ROUND(F890,2)=0,"Paid / zero balance",IF(Setup!$B$4="","Set aging date",IF(D890&gt;=Setup!$B$4,"Current",IF(DATEDIF(D890,Setup!$B$4,"D")&lt;=30,"1–30 days",IF(DATEDIF(D890,Setup!$B$4,"D")&lt;=60,"31–60 days",IF(DATEDIF(D890,Setup!$B$4,"D")&lt;=90,"61–90 days","91+ days")))))))))))))</f>
        <v/>
      </c>
      <c r="I890" s="5"/>
      <c r="J890" s="15">
        <f>IF(OR(H890="Current",H890="1–30 days",H890="31–60 days",H890="61–90 days",H890="91+ days"),F890,0)</f>
        <v>0</v>
      </c>
      <c r="K890">
        <f>IF(J890&gt;0,IF(COUNTIFS($M$5:$M890,M890,$J$5:$J890,"&gt;0")=1,1,0),0)</f>
        <v>0</v>
      </c>
      <c r="L890" t="str">
        <f>IF(A890="","","k"&amp;SUBSTITUTE(SUBSTITUTE(SUBSTITUTE(SUBSTITUTE(SUBSTITUTE(SUBSTITUTE(A890,"~","{t}"),"*","{s}"),"?","{q}"),"&lt;","{lt}"),"&gt;","{gt}"),"=","{eq}"))</f>
        <v/>
      </c>
      <c r="M890" t="str">
        <f>IF(B890="","","k"&amp;SUBSTITUTE(SUBSTITUTE(SUBSTITUTE(SUBSTITUTE(SUBSTITUTE(SUBSTITUTE(B890,"~","{t}"),"*","{s}"),"?","{q}"),"&lt;","{lt}"),"&gt;","{gt}"),"=","{eq}"))</f>
        <v/>
      </c>
    </row>
    <row r="891" spans="1:13" x14ac:dyDescent="0.25">
      <c r="A891" s="5"/>
      <c r="B891" s="5"/>
      <c r="C891" s="8"/>
      <c r="D891" s="8"/>
      <c r="E891" s="12"/>
      <c r="F891" s="12"/>
      <c r="G891" s="13" t="str">
        <f>IF(OR(H891="Current",H891="1–30 days",H891="31–60 days",H891="61–90 days",H891="91+ days"),IF(D891&gt;=Setup!$B$4,0,DATEDIF(D891,Setup!$B$4,"D")),"")</f>
        <v/>
      </c>
      <c r="H891" s="14" t="str">
        <f>IF(AND(A891="",B891="",C891="",D891="",E891="",F891=""),"",IF(OR(A891="",B891="",C891="",D891="",E891="",F891=""),"Incomplete",IF(COUNTIF($L$5:$L$1004,L891)&gt;1,"Check invoice #",IF(OR(COUNT(E891)=0,COUNT(F891)=0),"Check amounts",IF(OR(E891&lt;0,F891&lt;0,F891&gt;E891),"Check amounts",IF(OR(COUNT(C891)=0,COUNT(D891)=0),"Check dates",IF(D891&lt;C891,"Check dates",IF(ROUND(F891,2)=0,"Paid / zero balance",IF(Setup!$B$4="","Set aging date",IF(D891&gt;=Setup!$B$4,"Current",IF(DATEDIF(D891,Setup!$B$4,"D")&lt;=30,"1–30 days",IF(DATEDIF(D891,Setup!$B$4,"D")&lt;=60,"31–60 days",IF(DATEDIF(D891,Setup!$B$4,"D")&lt;=90,"61–90 days","91+ days")))))))))))))</f>
        <v/>
      </c>
      <c r="I891" s="5"/>
      <c r="J891" s="15">
        <f>IF(OR(H891="Current",H891="1–30 days",H891="31–60 days",H891="61–90 days",H891="91+ days"),F891,0)</f>
        <v>0</v>
      </c>
      <c r="K891">
        <f>IF(J891&gt;0,IF(COUNTIFS($M$5:$M891,M891,$J$5:$J891,"&gt;0")=1,1,0),0)</f>
        <v>0</v>
      </c>
      <c r="L891" t="str">
        <f>IF(A891="","","k"&amp;SUBSTITUTE(SUBSTITUTE(SUBSTITUTE(SUBSTITUTE(SUBSTITUTE(SUBSTITUTE(A891,"~","{t}"),"*","{s}"),"?","{q}"),"&lt;","{lt}"),"&gt;","{gt}"),"=","{eq}"))</f>
        <v/>
      </c>
      <c r="M891" t="str">
        <f>IF(B891="","","k"&amp;SUBSTITUTE(SUBSTITUTE(SUBSTITUTE(SUBSTITUTE(SUBSTITUTE(SUBSTITUTE(B891,"~","{t}"),"*","{s}"),"?","{q}"),"&lt;","{lt}"),"&gt;","{gt}"),"=","{eq}"))</f>
        <v/>
      </c>
    </row>
    <row r="892" spans="1:13" x14ac:dyDescent="0.25">
      <c r="A892" s="5"/>
      <c r="B892" s="5"/>
      <c r="C892" s="8"/>
      <c r="D892" s="8"/>
      <c r="E892" s="12"/>
      <c r="F892" s="12"/>
      <c r="G892" s="13" t="str">
        <f>IF(OR(H892="Current",H892="1–30 days",H892="31–60 days",H892="61–90 days",H892="91+ days"),IF(D892&gt;=Setup!$B$4,0,DATEDIF(D892,Setup!$B$4,"D")),"")</f>
        <v/>
      </c>
      <c r="H892" s="14" t="str">
        <f>IF(AND(A892="",B892="",C892="",D892="",E892="",F892=""),"",IF(OR(A892="",B892="",C892="",D892="",E892="",F892=""),"Incomplete",IF(COUNTIF($L$5:$L$1004,L892)&gt;1,"Check invoice #",IF(OR(COUNT(E892)=0,COUNT(F892)=0),"Check amounts",IF(OR(E892&lt;0,F892&lt;0,F892&gt;E892),"Check amounts",IF(OR(COUNT(C892)=0,COUNT(D892)=0),"Check dates",IF(D892&lt;C892,"Check dates",IF(ROUND(F892,2)=0,"Paid / zero balance",IF(Setup!$B$4="","Set aging date",IF(D892&gt;=Setup!$B$4,"Current",IF(DATEDIF(D892,Setup!$B$4,"D")&lt;=30,"1–30 days",IF(DATEDIF(D892,Setup!$B$4,"D")&lt;=60,"31–60 days",IF(DATEDIF(D892,Setup!$B$4,"D")&lt;=90,"61–90 days","91+ days")))))))))))))</f>
        <v/>
      </c>
      <c r="I892" s="5"/>
      <c r="J892" s="15">
        <f>IF(OR(H892="Current",H892="1–30 days",H892="31–60 days",H892="61–90 days",H892="91+ days"),F892,0)</f>
        <v>0</v>
      </c>
      <c r="K892">
        <f>IF(J892&gt;0,IF(COUNTIFS($M$5:$M892,M892,$J$5:$J892,"&gt;0")=1,1,0),0)</f>
        <v>0</v>
      </c>
      <c r="L892" t="str">
        <f>IF(A892="","","k"&amp;SUBSTITUTE(SUBSTITUTE(SUBSTITUTE(SUBSTITUTE(SUBSTITUTE(SUBSTITUTE(A892,"~","{t}"),"*","{s}"),"?","{q}"),"&lt;","{lt}"),"&gt;","{gt}"),"=","{eq}"))</f>
        <v/>
      </c>
      <c r="M892" t="str">
        <f>IF(B892="","","k"&amp;SUBSTITUTE(SUBSTITUTE(SUBSTITUTE(SUBSTITUTE(SUBSTITUTE(SUBSTITUTE(B892,"~","{t}"),"*","{s}"),"?","{q}"),"&lt;","{lt}"),"&gt;","{gt}"),"=","{eq}"))</f>
        <v/>
      </c>
    </row>
    <row r="893" spans="1:13" x14ac:dyDescent="0.25">
      <c r="A893" s="5"/>
      <c r="B893" s="5"/>
      <c r="C893" s="8"/>
      <c r="D893" s="8"/>
      <c r="E893" s="12"/>
      <c r="F893" s="12"/>
      <c r="G893" s="13" t="str">
        <f>IF(OR(H893="Current",H893="1–30 days",H893="31–60 days",H893="61–90 days",H893="91+ days"),IF(D893&gt;=Setup!$B$4,0,DATEDIF(D893,Setup!$B$4,"D")),"")</f>
        <v/>
      </c>
      <c r="H893" s="14" t="str">
        <f>IF(AND(A893="",B893="",C893="",D893="",E893="",F893=""),"",IF(OR(A893="",B893="",C893="",D893="",E893="",F893=""),"Incomplete",IF(COUNTIF($L$5:$L$1004,L893)&gt;1,"Check invoice #",IF(OR(COUNT(E893)=0,COUNT(F893)=0),"Check amounts",IF(OR(E893&lt;0,F893&lt;0,F893&gt;E893),"Check amounts",IF(OR(COUNT(C893)=0,COUNT(D893)=0),"Check dates",IF(D893&lt;C893,"Check dates",IF(ROUND(F893,2)=0,"Paid / zero balance",IF(Setup!$B$4="","Set aging date",IF(D893&gt;=Setup!$B$4,"Current",IF(DATEDIF(D893,Setup!$B$4,"D")&lt;=30,"1–30 days",IF(DATEDIF(D893,Setup!$B$4,"D")&lt;=60,"31–60 days",IF(DATEDIF(D893,Setup!$B$4,"D")&lt;=90,"61–90 days","91+ days")))))))))))))</f>
        <v/>
      </c>
      <c r="I893" s="5"/>
      <c r="J893" s="15">
        <f>IF(OR(H893="Current",H893="1–30 days",H893="31–60 days",H893="61–90 days",H893="91+ days"),F893,0)</f>
        <v>0</v>
      </c>
      <c r="K893">
        <f>IF(J893&gt;0,IF(COUNTIFS($M$5:$M893,M893,$J$5:$J893,"&gt;0")=1,1,0),0)</f>
        <v>0</v>
      </c>
      <c r="L893" t="str">
        <f>IF(A893="","","k"&amp;SUBSTITUTE(SUBSTITUTE(SUBSTITUTE(SUBSTITUTE(SUBSTITUTE(SUBSTITUTE(A893,"~","{t}"),"*","{s}"),"?","{q}"),"&lt;","{lt}"),"&gt;","{gt}"),"=","{eq}"))</f>
        <v/>
      </c>
      <c r="M893" t="str">
        <f>IF(B893="","","k"&amp;SUBSTITUTE(SUBSTITUTE(SUBSTITUTE(SUBSTITUTE(SUBSTITUTE(SUBSTITUTE(B893,"~","{t}"),"*","{s}"),"?","{q}"),"&lt;","{lt}"),"&gt;","{gt}"),"=","{eq}"))</f>
        <v/>
      </c>
    </row>
    <row r="894" spans="1:13" x14ac:dyDescent="0.25">
      <c r="A894" s="5"/>
      <c r="B894" s="5"/>
      <c r="C894" s="8"/>
      <c r="D894" s="8"/>
      <c r="E894" s="12"/>
      <c r="F894" s="12"/>
      <c r="G894" s="13" t="str">
        <f>IF(OR(H894="Current",H894="1–30 days",H894="31–60 days",H894="61–90 days",H894="91+ days"),IF(D894&gt;=Setup!$B$4,0,DATEDIF(D894,Setup!$B$4,"D")),"")</f>
        <v/>
      </c>
      <c r="H894" s="14" t="str">
        <f>IF(AND(A894="",B894="",C894="",D894="",E894="",F894=""),"",IF(OR(A894="",B894="",C894="",D894="",E894="",F894=""),"Incomplete",IF(COUNTIF($L$5:$L$1004,L894)&gt;1,"Check invoice #",IF(OR(COUNT(E894)=0,COUNT(F894)=0),"Check amounts",IF(OR(E894&lt;0,F894&lt;0,F894&gt;E894),"Check amounts",IF(OR(COUNT(C894)=0,COUNT(D894)=0),"Check dates",IF(D894&lt;C894,"Check dates",IF(ROUND(F894,2)=0,"Paid / zero balance",IF(Setup!$B$4="","Set aging date",IF(D894&gt;=Setup!$B$4,"Current",IF(DATEDIF(D894,Setup!$B$4,"D")&lt;=30,"1–30 days",IF(DATEDIF(D894,Setup!$B$4,"D")&lt;=60,"31–60 days",IF(DATEDIF(D894,Setup!$B$4,"D")&lt;=90,"61–90 days","91+ days")))))))))))))</f>
        <v/>
      </c>
      <c r="I894" s="5"/>
      <c r="J894" s="15">
        <f>IF(OR(H894="Current",H894="1–30 days",H894="31–60 days",H894="61–90 days",H894="91+ days"),F894,0)</f>
        <v>0</v>
      </c>
      <c r="K894">
        <f>IF(J894&gt;0,IF(COUNTIFS($M$5:$M894,M894,$J$5:$J894,"&gt;0")=1,1,0),0)</f>
        <v>0</v>
      </c>
      <c r="L894" t="str">
        <f>IF(A894="","","k"&amp;SUBSTITUTE(SUBSTITUTE(SUBSTITUTE(SUBSTITUTE(SUBSTITUTE(SUBSTITUTE(A894,"~","{t}"),"*","{s}"),"?","{q}"),"&lt;","{lt}"),"&gt;","{gt}"),"=","{eq}"))</f>
        <v/>
      </c>
      <c r="M894" t="str">
        <f>IF(B894="","","k"&amp;SUBSTITUTE(SUBSTITUTE(SUBSTITUTE(SUBSTITUTE(SUBSTITUTE(SUBSTITUTE(B894,"~","{t}"),"*","{s}"),"?","{q}"),"&lt;","{lt}"),"&gt;","{gt}"),"=","{eq}"))</f>
        <v/>
      </c>
    </row>
    <row r="895" spans="1:13" x14ac:dyDescent="0.25">
      <c r="A895" s="5"/>
      <c r="B895" s="5"/>
      <c r="C895" s="8"/>
      <c r="D895" s="8"/>
      <c r="E895" s="12"/>
      <c r="F895" s="12"/>
      <c r="G895" s="13" t="str">
        <f>IF(OR(H895="Current",H895="1–30 days",H895="31–60 days",H895="61–90 days",H895="91+ days"),IF(D895&gt;=Setup!$B$4,0,DATEDIF(D895,Setup!$B$4,"D")),"")</f>
        <v/>
      </c>
      <c r="H895" s="14" t="str">
        <f>IF(AND(A895="",B895="",C895="",D895="",E895="",F895=""),"",IF(OR(A895="",B895="",C895="",D895="",E895="",F895=""),"Incomplete",IF(COUNTIF($L$5:$L$1004,L895)&gt;1,"Check invoice #",IF(OR(COUNT(E895)=0,COUNT(F895)=0),"Check amounts",IF(OR(E895&lt;0,F895&lt;0,F895&gt;E895),"Check amounts",IF(OR(COUNT(C895)=0,COUNT(D895)=0),"Check dates",IF(D895&lt;C895,"Check dates",IF(ROUND(F895,2)=0,"Paid / zero balance",IF(Setup!$B$4="","Set aging date",IF(D895&gt;=Setup!$B$4,"Current",IF(DATEDIF(D895,Setup!$B$4,"D")&lt;=30,"1–30 days",IF(DATEDIF(D895,Setup!$B$4,"D")&lt;=60,"31–60 days",IF(DATEDIF(D895,Setup!$B$4,"D")&lt;=90,"61–90 days","91+ days")))))))))))))</f>
        <v/>
      </c>
      <c r="I895" s="5"/>
      <c r="J895" s="15">
        <f>IF(OR(H895="Current",H895="1–30 days",H895="31–60 days",H895="61–90 days",H895="91+ days"),F895,0)</f>
        <v>0</v>
      </c>
      <c r="K895">
        <f>IF(J895&gt;0,IF(COUNTIFS($M$5:$M895,M895,$J$5:$J895,"&gt;0")=1,1,0),0)</f>
        <v>0</v>
      </c>
      <c r="L895" t="str">
        <f>IF(A895="","","k"&amp;SUBSTITUTE(SUBSTITUTE(SUBSTITUTE(SUBSTITUTE(SUBSTITUTE(SUBSTITUTE(A895,"~","{t}"),"*","{s}"),"?","{q}"),"&lt;","{lt}"),"&gt;","{gt}"),"=","{eq}"))</f>
        <v/>
      </c>
      <c r="M895" t="str">
        <f>IF(B895="","","k"&amp;SUBSTITUTE(SUBSTITUTE(SUBSTITUTE(SUBSTITUTE(SUBSTITUTE(SUBSTITUTE(B895,"~","{t}"),"*","{s}"),"?","{q}"),"&lt;","{lt}"),"&gt;","{gt}"),"=","{eq}"))</f>
        <v/>
      </c>
    </row>
    <row r="896" spans="1:13" x14ac:dyDescent="0.25">
      <c r="A896" s="5"/>
      <c r="B896" s="5"/>
      <c r="C896" s="8"/>
      <c r="D896" s="8"/>
      <c r="E896" s="12"/>
      <c r="F896" s="12"/>
      <c r="G896" s="13" t="str">
        <f>IF(OR(H896="Current",H896="1–30 days",H896="31–60 days",H896="61–90 days",H896="91+ days"),IF(D896&gt;=Setup!$B$4,0,DATEDIF(D896,Setup!$B$4,"D")),"")</f>
        <v/>
      </c>
      <c r="H896" s="14" t="str">
        <f>IF(AND(A896="",B896="",C896="",D896="",E896="",F896=""),"",IF(OR(A896="",B896="",C896="",D896="",E896="",F896=""),"Incomplete",IF(COUNTIF($L$5:$L$1004,L896)&gt;1,"Check invoice #",IF(OR(COUNT(E896)=0,COUNT(F896)=0),"Check amounts",IF(OR(E896&lt;0,F896&lt;0,F896&gt;E896),"Check amounts",IF(OR(COUNT(C896)=0,COUNT(D896)=0),"Check dates",IF(D896&lt;C896,"Check dates",IF(ROUND(F896,2)=0,"Paid / zero balance",IF(Setup!$B$4="","Set aging date",IF(D896&gt;=Setup!$B$4,"Current",IF(DATEDIF(D896,Setup!$B$4,"D")&lt;=30,"1–30 days",IF(DATEDIF(D896,Setup!$B$4,"D")&lt;=60,"31–60 days",IF(DATEDIF(D896,Setup!$B$4,"D")&lt;=90,"61–90 days","91+ days")))))))))))))</f>
        <v/>
      </c>
      <c r="I896" s="5"/>
      <c r="J896" s="15">
        <f>IF(OR(H896="Current",H896="1–30 days",H896="31–60 days",H896="61–90 days",H896="91+ days"),F896,0)</f>
        <v>0</v>
      </c>
      <c r="K896">
        <f>IF(J896&gt;0,IF(COUNTIFS($M$5:$M896,M896,$J$5:$J896,"&gt;0")=1,1,0),0)</f>
        <v>0</v>
      </c>
      <c r="L896" t="str">
        <f>IF(A896="","","k"&amp;SUBSTITUTE(SUBSTITUTE(SUBSTITUTE(SUBSTITUTE(SUBSTITUTE(SUBSTITUTE(A896,"~","{t}"),"*","{s}"),"?","{q}"),"&lt;","{lt}"),"&gt;","{gt}"),"=","{eq}"))</f>
        <v/>
      </c>
      <c r="M896" t="str">
        <f>IF(B896="","","k"&amp;SUBSTITUTE(SUBSTITUTE(SUBSTITUTE(SUBSTITUTE(SUBSTITUTE(SUBSTITUTE(B896,"~","{t}"),"*","{s}"),"?","{q}"),"&lt;","{lt}"),"&gt;","{gt}"),"=","{eq}"))</f>
        <v/>
      </c>
    </row>
    <row r="897" spans="1:13" x14ac:dyDescent="0.25">
      <c r="A897" s="5"/>
      <c r="B897" s="5"/>
      <c r="C897" s="8"/>
      <c r="D897" s="8"/>
      <c r="E897" s="12"/>
      <c r="F897" s="12"/>
      <c r="G897" s="13" t="str">
        <f>IF(OR(H897="Current",H897="1–30 days",H897="31–60 days",H897="61–90 days",H897="91+ days"),IF(D897&gt;=Setup!$B$4,0,DATEDIF(D897,Setup!$B$4,"D")),"")</f>
        <v/>
      </c>
      <c r="H897" s="14" t="str">
        <f>IF(AND(A897="",B897="",C897="",D897="",E897="",F897=""),"",IF(OR(A897="",B897="",C897="",D897="",E897="",F897=""),"Incomplete",IF(COUNTIF($L$5:$L$1004,L897)&gt;1,"Check invoice #",IF(OR(COUNT(E897)=0,COUNT(F897)=0),"Check amounts",IF(OR(E897&lt;0,F897&lt;0,F897&gt;E897),"Check amounts",IF(OR(COUNT(C897)=0,COUNT(D897)=0),"Check dates",IF(D897&lt;C897,"Check dates",IF(ROUND(F897,2)=0,"Paid / zero balance",IF(Setup!$B$4="","Set aging date",IF(D897&gt;=Setup!$B$4,"Current",IF(DATEDIF(D897,Setup!$B$4,"D")&lt;=30,"1–30 days",IF(DATEDIF(D897,Setup!$B$4,"D")&lt;=60,"31–60 days",IF(DATEDIF(D897,Setup!$B$4,"D")&lt;=90,"61–90 days","91+ days")))))))))))))</f>
        <v/>
      </c>
      <c r="I897" s="5"/>
      <c r="J897" s="15">
        <f>IF(OR(H897="Current",H897="1–30 days",H897="31–60 days",H897="61–90 days",H897="91+ days"),F897,0)</f>
        <v>0</v>
      </c>
      <c r="K897">
        <f>IF(J897&gt;0,IF(COUNTIFS($M$5:$M897,M897,$J$5:$J897,"&gt;0")=1,1,0),0)</f>
        <v>0</v>
      </c>
      <c r="L897" t="str">
        <f>IF(A897="","","k"&amp;SUBSTITUTE(SUBSTITUTE(SUBSTITUTE(SUBSTITUTE(SUBSTITUTE(SUBSTITUTE(A897,"~","{t}"),"*","{s}"),"?","{q}"),"&lt;","{lt}"),"&gt;","{gt}"),"=","{eq}"))</f>
        <v/>
      </c>
      <c r="M897" t="str">
        <f>IF(B897="","","k"&amp;SUBSTITUTE(SUBSTITUTE(SUBSTITUTE(SUBSTITUTE(SUBSTITUTE(SUBSTITUTE(B897,"~","{t}"),"*","{s}"),"?","{q}"),"&lt;","{lt}"),"&gt;","{gt}"),"=","{eq}"))</f>
        <v/>
      </c>
    </row>
    <row r="898" spans="1:13" x14ac:dyDescent="0.25">
      <c r="A898" s="5"/>
      <c r="B898" s="5"/>
      <c r="C898" s="8"/>
      <c r="D898" s="8"/>
      <c r="E898" s="12"/>
      <c r="F898" s="12"/>
      <c r="G898" s="13" t="str">
        <f>IF(OR(H898="Current",H898="1–30 days",H898="31–60 days",H898="61–90 days",H898="91+ days"),IF(D898&gt;=Setup!$B$4,0,DATEDIF(D898,Setup!$B$4,"D")),"")</f>
        <v/>
      </c>
      <c r="H898" s="14" t="str">
        <f>IF(AND(A898="",B898="",C898="",D898="",E898="",F898=""),"",IF(OR(A898="",B898="",C898="",D898="",E898="",F898=""),"Incomplete",IF(COUNTIF($L$5:$L$1004,L898)&gt;1,"Check invoice #",IF(OR(COUNT(E898)=0,COUNT(F898)=0),"Check amounts",IF(OR(E898&lt;0,F898&lt;0,F898&gt;E898),"Check amounts",IF(OR(COUNT(C898)=0,COUNT(D898)=0),"Check dates",IF(D898&lt;C898,"Check dates",IF(ROUND(F898,2)=0,"Paid / zero balance",IF(Setup!$B$4="","Set aging date",IF(D898&gt;=Setup!$B$4,"Current",IF(DATEDIF(D898,Setup!$B$4,"D")&lt;=30,"1–30 days",IF(DATEDIF(D898,Setup!$B$4,"D")&lt;=60,"31–60 days",IF(DATEDIF(D898,Setup!$B$4,"D")&lt;=90,"61–90 days","91+ days")))))))))))))</f>
        <v/>
      </c>
      <c r="I898" s="5"/>
      <c r="J898" s="15">
        <f>IF(OR(H898="Current",H898="1–30 days",H898="31–60 days",H898="61–90 days",H898="91+ days"),F898,0)</f>
        <v>0</v>
      </c>
      <c r="K898">
        <f>IF(J898&gt;0,IF(COUNTIFS($M$5:$M898,M898,$J$5:$J898,"&gt;0")=1,1,0),0)</f>
        <v>0</v>
      </c>
      <c r="L898" t="str">
        <f>IF(A898="","","k"&amp;SUBSTITUTE(SUBSTITUTE(SUBSTITUTE(SUBSTITUTE(SUBSTITUTE(SUBSTITUTE(A898,"~","{t}"),"*","{s}"),"?","{q}"),"&lt;","{lt}"),"&gt;","{gt}"),"=","{eq}"))</f>
        <v/>
      </c>
      <c r="M898" t="str">
        <f>IF(B898="","","k"&amp;SUBSTITUTE(SUBSTITUTE(SUBSTITUTE(SUBSTITUTE(SUBSTITUTE(SUBSTITUTE(B898,"~","{t}"),"*","{s}"),"?","{q}"),"&lt;","{lt}"),"&gt;","{gt}"),"=","{eq}"))</f>
        <v/>
      </c>
    </row>
    <row r="899" spans="1:13" x14ac:dyDescent="0.25">
      <c r="A899" s="5"/>
      <c r="B899" s="5"/>
      <c r="C899" s="8"/>
      <c r="D899" s="8"/>
      <c r="E899" s="12"/>
      <c r="F899" s="12"/>
      <c r="G899" s="13" t="str">
        <f>IF(OR(H899="Current",H899="1–30 days",H899="31–60 days",H899="61–90 days",H899="91+ days"),IF(D899&gt;=Setup!$B$4,0,DATEDIF(D899,Setup!$B$4,"D")),"")</f>
        <v/>
      </c>
      <c r="H899" s="14" t="str">
        <f>IF(AND(A899="",B899="",C899="",D899="",E899="",F899=""),"",IF(OR(A899="",B899="",C899="",D899="",E899="",F899=""),"Incomplete",IF(COUNTIF($L$5:$L$1004,L899)&gt;1,"Check invoice #",IF(OR(COUNT(E899)=0,COUNT(F899)=0),"Check amounts",IF(OR(E899&lt;0,F899&lt;0,F899&gt;E899),"Check amounts",IF(OR(COUNT(C899)=0,COUNT(D899)=0),"Check dates",IF(D899&lt;C899,"Check dates",IF(ROUND(F899,2)=0,"Paid / zero balance",IF(Setup!$B$4="","Set aging date",IF(D899&gt;=Setup!$B$4,"Current",IF(DATEDIF(D899,Setup!$B$4,"D")&lt;=30,"1–30 days",IF(DATEDIF(D899,Setup!$B$4,"D")&lt;=60,"31–60 days",IF(DATEDIF(D899,Setup!$B$4,"D")&lt;=90,"61–90 days","91+ days")))))))))))))</f>
        <v/>
      </c>
      <c r="I899" s="5"/>
      <c r="J899" s="15">
        <f>IF(OR(H899="Current",H899="1–30 days",H899="31–60 days",H899="61–90 days",H899="91+ days"),F899,0)</f>
        <v>0</v>
      </c>
      <c r="K899">
        <f>IF(J899&gt;0,IF(COUNTIFS($M$5:$M899,M899,$J$5:$J899,"&gt;0")=1,1,0),0)</f>
        <v>0</v>
      </c>
      <c r="L899" t="str">
        <f>IF(A899="","","k"&amp;SUBSTITUTE(SUBSTITUTE(SUBSTITUTE(SUBSTITUTE(SUBSTITUTE(SUBSTITUTE(A899,"~","{t}"),"*","{s}"),"?","{q}"),"&lt;","{lt}"),"&gt;","{gt}"),"=","{eq}"))</f>
        <v/>
      </c>
      <c r="M899" t="str">
        <f>IF(B899="","","k"&amp;SUBSTITUTE(SUBSTITUTE(SUBSTITUTE(SUBSTITUTE(SUBSTITUTE(SUBSTITUTE(B899,"~","{t}"),"*","{s}"),"?","{q}"),"&lt;","{lt}"),"&gt;","{gt}"),"=","{eq}"))</f>
        <v/>
      </c>
    </row>
    <row r="900" spans="1:13" x14ac:dyDescent="0.25">
      <c r="A900" s="5"/>
      <c r="B900" s="5"/>
      <c r="C900" s="8"/>
      <c r="D900" s="8"/>
      <c r="E900" s="12"/>
      <c r="F900" s="12"/>
      <c r="G900" s="13" t="str">
        <f>IF(OR(H900="Current",H900="1–30 days",H900="31–60 days",H900="61–90 days",H900="91+ days"),IF(D900&gt;=Setup!$B$4,0,DATEDIF(D900,Setup!$B$4,"D")),"")</f>
        <v/>
      </c>
      <c r="H900" s="14" t="str">
        <f>IF(AND(A900="",B900="",C900="",D900="",E900="",F900=""),"",IF(OR(A900="",B900="",C900="",D900="",E900="",F900=""),"Incomplete",IF(COUNTIF($L$5:$L$1004,L900)&gt;1,"Check invoice #",IF(OR(COUNT(E900)=0,COUNT(F900)=0),"Check amounts",IF(OR(E900&lt;0,F900&lt;0,F900&gt;E900),"Check amounts",IF(OR(COUNT(C900)=0,COUNT(D900)=0),"Check dates",IF(D900&lt;C900,"Check dates",IF(ROUND(F900,2)=0,"Paid / zero balance",IF(Setup!$B$4="","Set aging date",IF(D900&gt;=Setup!$B$4,"Current",IF(DATEDIF(D900,Setup!$B$4,"D")&lt;=30,"1–30 days",IF(DATEDIF(D900,Setup!$B$4,"D")&lt;=60,"31–60 days",IF(DATEDIF(D900,Setup!$B$4,"D")&lt;=90,"61–90 days","91+ days")))))))))))))</f>
        <v/>
      </c>
      <c r="I900" s="5"/>
      <c r="J900" s="15">
        <f>IF(OR(H900="Current",H900="1–30 days",H900="31–60 days",H900="61–90 days",H900="91+ days"),F900,0)</f>
        <v>0</v>
      </c>
      <c r="K900">
        <f>IF(J900&gt;0,IF(COUNTIFS($M$5:$M900,M900,$J$5:$J900,"&gt;0")=1,1,0),0)</f>
        <v>0</v>
      </c>
      <c r="L900" t="str">
        <f>IF(A900="","","k"&amp;SUBSTITUTE(SUBSTITUTE(SUBSTITUTE(SUBSTITUTE(SUBSTITUTE(SUBSTITUTE(A900,"~","{t}"),"*","{s}"),"?","{q}"),"&lt;","{lt}"),"&gt;","{gt}"),"=","{eq}"))</f>
        <v/>
      </c>
      <c r="M900" t="str">
        <f>IF(B900="","","k"&amp;SUBSTITUTE(SUBSTITUTE(SUBSTITUTE(SUBSTITUTE(SUBSTITUTE(SUBSTITUTE(B900,"~","{t}"),"*","{s}"),"?","{q}"),"&lt;","{lt}"),"&gt;","{gt}"),"=","{eq}"))</f>
        <v/>
      </c>
    </row>
    <row r="901" spans="1:13" x14ac:dyDescent="0.25">
      <c r="A901" s="5"/>
      <c r="B901" s="5"/>
      <c r="C901" s="8"/>
      <c r="D901" s="8"/>
      <c r="E901" s="12"/>
      <c r="F901" s="12"/>
      <c r="G901" s="13" t="str">
        <f>IF(OR(H901="Current",H901="1–30 days",H901="31–60 days",H901="61–90 days",H901="91+ days"),IF(D901&gt;=Setup!$B$4,0,DATEDIF(D901,Setup!$B$4,"D")),"")</f>
        <v/>
      </c>
      <c r="H901" s="14" t="str">
        <f>IF(AND(A901="",B901="",C901="",D901="",E901="",F901=""),"",IF(OR(A901="",B901="",C901="",D901="",E901="",F901=""),"Incomplete",IF(COUNTIF($L$5:$L$1004,L901)&gt;1,"Check invoice #",IF(OR(COUNT(E901)=0,COUNT(F901)=0),"Check amounts",IF(OR(E901&lt;0,F901&lt;0,F901&gt;E901),"Check amounts",IF(OR(COUNT(C901)=0,COUNT(D901)=0),"Check dates",IF(D901&lt;C901,"Check dates",IF(ROUND(F901,2)=0,"Paid / zero balance",IF(Setup!$B$4="","Set aging date",IF(D901&gt;=Setup!$B$4,"Current",IF(DATEDIF(D901,Setup!$B$4,"D")&lt;=30,"1–30 days",IF(DATEDIF(D901,Setup!$B$4,"D")&lt;=60,"31–60 days",IF(DATEDIF(D901,Setup!$B$4,"D")&lt;=90,"61–90 days","91+ days")))))))))))))</f>
        <v/>
      </c>
      <c r="I901" s="5"/>
      <c r="J901" s="15">
        <f>IF(OR(H901="Current",H901="1–30 days",H901="31–60 days",H901="61–90 days",H901="91+ days"),F901,0)</f>
        <v>0</v>
      </c>
      <c r="K901">
        <f>IF(J901&gt;0,IF(COUNTIFS($M$5:$M901,M901,$J$5:$J901,"&gt;0")=1,1,0),0)</f>
        <v>0</v>
      </c>
      <c r="L901" t="str">
        <f>IF(A901="","","k"&amp;SUBSTITUTE(SUBSTITUTE(SUBSTITUTE(SUBSTITUTE(SUBSTITUTE(SUBSTITUTE(A901,"~","{t}"),"*","{s}"),"?","{q}"),"&lt;","{lt}"),"&gt;","{gt}"),"=","{eq}"))</f>
        <v/>
      </c>
      <c r="M901" t="str">
        <f>IF(B901="","","k"&amp;SUBSTITUTE(SUBSTITUTE(SUBSTITUTE(SUBSTITUTE(SUBSTITUTE(SUBSTITUTE(B901,"~","{t}"),"*","{s}"),"?","{q}"),"&lt;","{lt}"),"&gt;","{gt}"),"=","{eq}"))</f>
        <v/>
      </c>
    </row>
    <row r="902" spans="1:13" x14ac:dyDescent="0.25">
      <c r="A902" s="5"/>
      <c r="B902" s="5"/>
      <c r="C902" s="8"/>
      <c r="D902" s="8"/>
      <c r="E902" s="12"/>
      <c r="F902" s="12"/>
      <c r="G902" s="13" t="str">
        <f>IF(OR(H902="Current",H902="1–30 days",H902="31–60 days",H902="61–90 days",H902="91+ days"),IF(D902&gt;=Setup!$B$4,0,DATEDIF(D902,Setup!$B$4,"D")),"")</f>
        <v/>
      </c>
      <c r="H902" s="14" t="str">
        <f>IF(AND(A902="",B902="",C902="",D902="",E902="",F902=""),"",IF(OR(A902="",B902="",C902="",D902="",E902="",F902=""),"Incomplete",IF(COUNTIF($L$5:$L$1004,L902)&gt;1,"Check invoice #",IF(OR(COUNT(E902)=0,COUNT(F902)=0),"Check amounts",IF(OR(E902&lt;0,F902&lt;0,F902&gt;E902),"Check amounts",IF(OR(COUNT(C902)=0,COUNT(D902)=0),"Check dates",IF(D902&lt;C902,"Check dates",IF(ROUND(F902,2)=0,"Paid / zero balance",IF(Setup!$B$4="","Set aging date",IF(D902&gt;=Setup!$B$4,"Current",IF(DATEDIF(D902,Setup!$B$4,"D")&lt;=30,"1–30 days",IF(DATEDIF(D902,Setup!$B$4,"D")&lt;=60,"31–60 days",IF(DATEDIF(D902,Setup!$B$4,"D")&lt;=90,"61–90 days","91+ days")))))))))))))</f>
        <v/>
      </c>
      <c r="I902" s="5"/>
      <c r="J902" s="15">
        <f>IF(OR(H902="Current",H902="1–30 days",H902="31–60 days",H902="61–90 days",H902="91+ days"),F902,0)</f>
        <v>0</v>
      </c>
      <c r="K902">
        <f>IF(J902&gt;0,IF(COUNTIFS($M$5:$M902,M902,$J$5:$J902,"&gt;0")=1,1,0),0)</f>
        <v>0</v>
      </c>
      <c r="L902" t="str">
        <f>IF(A902="","","k"&amp;SUBSTITUTE(SUBSTITUTE(SUBSTITUTE(SUBSTITUTE(SUBSTITUTE(SUBSTITUTE(A902,"~","{t}"),"*","{s}"),"?","{q}"),"&lt;","{lt}"),"&gt;","{gt}"),"=","{eq}"))</f>
        <v/>
      </c>
      <c r="M902" t="str">
        <f>IF(B902="","","k"&amp;SUBSTITUTE(SUBSTITUTE(SUBSTITUTE(SUBSTITUTE(SUBSTITUTE(SUBSTITUTE(B902,"~","{t}"),"*","{s}"),"?","{q}"),"&lt;","{lt}"),"&gt;","{gt}"),"=","{eq}"))</f>
        <v/>
      </c>
    </row>
    <row r="903" spans="1:13" x14ac:dyDescent="0.25">
      <c r="A903" s="5"/>
      <c r="B903" s="5"/>
      <c r="C903" s="8"/>
      <c r="D903" s="8"/>
      <c r="E903" s="12"/>
      <c r="F903" s="12"/>
      <c r="G903" s="13" t="str">
        <f>IF(OR(H903="Current",H903="1–30 days",H903="31–60 days",H903="61–90 days",H903="91+ days"),IF(D903&gt;=Setup!$B$4,0,DATEDIF(D903,Setup!$B$4,"D")),"")</f>
        <v/>
      </c>
      <c r="H903" s="14" t="str">
        <f>IF(AND(A903="",B903="",C903="",D903="",E903="",F903=""),"",IF(OR(A903="",B903="",C903="",D903="",E903="",F903=""),"Incomplete",IF(COUNTIF($L$5:$L$1004,L903)&gt;1,"Check invoice #",IF(OR(COUNT(E903)=0,COUNT(F903)=0),"Check amounts",IF(OR(E903&lt;0,F903&lt;0,F903&gt;E903),"Check amounts",IF(OR(COUNT(C903)=0,COUNT(D903)=0),"Check dates",IF(D903&lt;C903,"Check dates",IF(ROUND(F903,2)=0,"Paid / zero balance",IF(Setup!$B$4="","Set aging date",IF(D903&gt;=Setup!$B$4,"Current",IF(DATEDIF(D903,Setup!$B$4,"D")&lt;=30,"1–30 days",IF(DATEDIF(D903,Setup!$B$4,"D")&lt;=60,"31–60 days",IF(DATEDIF(D903,Setup!$B$4,"D")&lt;=90,"61–90 days","91+ days")))))))))))))</f>
        <v/>
      </c>
      <c r="I903" s="5"/>
      <c r="J903" s="15">
        <f>IF(OR(H903="Current",H903="1–30 days",H903="31–60 days",H903="61–90 days",H903="91+ days"),F903,0)</f>
        <v>0</v>
      </c>
      <c r="K903">
        <f>IF(J903&gt;0,IF(COUNTIFS($M$5:$M903,M903,$J$5:$J903,"&gt;0")=1,1,0),0)</f>
        <v>0</v>
      </c>
      <c r="L903" t="str">
        <f>IF(A903="","","k"&amp;SUBSTITUTE(SUBSTITUTE(SUBSTITUTE(SUBSTITUTE(SUBSTITUTE(SUBSTITUTE(A903,"~","{t}"),"*","{s}"),"?","{q}"),"&lt;","{lt}"),"&gt;","{gt}"),"=","{eq}"))</f>
        <v/>
      </c>
      <c r="M903" t="str">
        <f>IF(B903="","","k"&amp;SUBSTITUTE(SUBSTITUTE(SUBSTITUTE(SUBSTITUTE(SUBSTITUTE(SUBSTITUTE(B903,"~","{t}"),"*","{s}"),"?","{q}"),"&lt;","{lt}"),"&gt;","{gt}"),"=","{eq}"))</f>
        <v/>
      </c>
    </row>
    <row r="904" spans="1:13" x14ac:dyDescent="0.25">
      <c r="A904" s="5"/>
      <c r="B904" s="5"/>
      <c r="C904" s="8"/>
      <c r="D904" s="8"/>
      <c r="E904" s="12"/>
      <c r="F904" s="12"/>
      <c r="G904" s="13" t="str">
        <f>IF(OR(H904="Current",H904="1–30 days",H904="31–60 days",H904="61–90 days",H904="91+ days"),IF(D904&gt;=Setup!$B$4,0,DATEDIF(D904,Setup!$B$4,"D")),"")</f>
        <v/>
      </c>
      <c r="H904" s="14" t="str">
        <f>IF(AND(A904="",B904="",C904="",D904="",E904="",F904=""),"",IF(OR(A904="",B904="",C904="",D904="",E904="",F904=""),"Incomplete",IF(COUNTIF($L$5:$L$1004,L904)&gt;1,"Check invoice #",IF(OR(COUNT(E904)=0,COUNT(F904)=0),"Check amounts",IF(OR(E904&lt;0,F904&lt;0,F904&gt;E904),"Check amounts",IF(OR(COUNT(C904)=0,COUNT(D904)=0),"Check dates",IF(D904&lt;C904,"Check dates",IF(ROUND(F904,2)=0,"Paid / zero balance",IF(Setup!$B$4="","Set aging date",IF(D904&gt;=Setup!$B$4,"Current",IF(DATEDIF(D904,Setup!$B$4,"D")&lt;=30,"1–30 days",IF(DATEDIF(D904,Setup!$B$4,"D")&lt;=60,"31–60 days",IF(DATEDIF(D904,Setup!$B$4,"D")&lt;=90,"61–90 days","91+ days")))))))))))))</f>
        <v/>
      </c>
      <c r="I904" s="5"/>
      <c r="J904" s="15">
        <f>IF(OR(H904="Current",H904="1–30 days",H904="31–60 days",H904="61–90 days",H904="91+ days"),F904,0)</f>
        <v>0</v>
      </c>
      <c r="K904">
        <f>IF(J904&gt;0,IF(COUNTIFS($M$5:$M904,M904,$J$5:$J904,"&gt;0")=1,1,0),0)</f>
        <v>0</v>
      </c>
      <c r="L904" t="str">
        <f>IF(A904="","","k"&amp;SUBSTITUTE(SUBSTITUTE(SUBSTITUTE(SUBSTITUTE(SUBSTITUTE(SUBSTITUTE(A904,"~","{t}"),"*","{s}"),"?","{q}"),"&lt;","{lt}"),"&gt;","{gt}"),"=","{eq}"))</f>
        <v/>
      </c>
      <c r="M904" t="str">
        <f>IF(B904="","","k"&amp;SUBSTITUTE(SUBSTITUTE(SUBSTITUTE(SUBSTITUTE(SUBSTITUTE(SUBSTITUTE(B904,"~","{t}"),"*","{s}"),"?","{q}"),"&lt;","{lt}"),"&gt;","{gt}"),"=","{eq}"))</f>
        <v/>
      </c>
    </row>
    <row r="905" spans="1:13" x14ac:dyDescent="0.25">
      <c r="A905" s="5"/>
      <c r="B905" s="5"/>
      <c r="C905" s="8"/>
      <c r="D905" s="8"/>
      <c r="E905" s="12"/>
      <c r="F905" s="12"/>
      <c r="G905" s="13" t="str">
        <f>IF(OR(H905="Current",H905="1–30 days",H905="31–60 days",H905="61–90 days",H905="91+ days"),IF(D905&gt;=Setup!$B$4,0,DATEDIF(D905,Setup!$B$4,"D")),"")</f>
        <v/>
      </c>
      <c r="H905" s="14" t="str">
        <f>IF(AND(A905="",B905="",C905="",D905="",E905="",F905=""),"",IF(OR(A905="",B905="",C905="",D905="",E905="",F905=""),"Incomplete",IF(COUNTIF($L$5:$L$1004,L905)&gt;1,"Check invoice #",IF(OR(COUNT(E905)=0,COUNT(F905)=0),"Check amounts",IF(OR(E905&lt;0,F905&lt;0,F905&gt;E905),"Check amounts",IF(OR(COUNT(C905)=0,COUNT(D905)=0),"Check dates",IF(D905&lt;C905,"Check dates",IF(ROUND(F905,2)=0,"Paid / zero balance",IF(Setup!$B$4="","Set aging date",IF(D905&gt;=Setup!$B$4,"Current",IF(DATEDIF(D905,Setup!$B$4,"D")&lt;=30,"1–30 days",IF(DATEDIF(D905,Setup!$B$4,"D")&lt;=60,"31–60 days",IF(DATEDIF(D905,Setup!$B$4,"D")&lt;=90,"61–90 days","91+ days")))))))))))))</f>
        <v/>
      </c>
      <c r="I905" s="5"/>
      <c r="J905" s="15">
        <f>IF(OR(H905="Current",H905="1–30 days",H905="31–60 days",H905="61–90 days",H905="91+ days"),F905,0)</f>
        <v>0</v>
      </c>
      <c r="K905">
        <f>IF(J905&gt;0,IF(COUNTIFS($M$5:$M905,M905,$J$5:$J905,"&gt;0")=1,1,0),0)</f>
        <v>0</v>
      </c>
      <c r="L905" t="str">
        <f>IF(A905="","","k"&amp;SUBSTITUTE(SUBSTITUTE(SUBSTITUTE(SUBSTITUTE(SUBSTITUTE(SUBSTITUTE(A905,"~","{t}"),"*","{s}"),"?","{q}"),"&lt;","{lt}"),"&gt;","{gt}"),"=","{eq}"))</f>
        <v/>
      </c>
      <c r="M905" t="str">
        <f>IF(B905="","","k"&amp;SUBSTITUTE(SUBSTITUTE(SUBSTITUTE(SUBSTITUTE(SUBSTITUTE(SUBSTITUTE(B905,"~","{t}"),"*","{s}"),"?","{q}"),"&lt;","{lt}"),"&gt;","{gt}"),"=","{eq}"))</f>
        <v/>
      </c>
    </row>
    <row r="906" spans="1:13" x14ac:dyDescent="0.25">
      <c r="A906" s="5"/>
      <c r="B906" s="5"/>
      <c r="C906" s="8"/>
      <c r="D906" s="8"/>
      <c r="E906" s="12"/>
      <c r="F906" s="12"/>
      <c r="G906" s="13" t="str">
        <f>IF(OR(H906="Current",H906="1–30 days",H906="31–60 days",H906="61–90 days",H906="91+ days"),IF(D906&gt;=Setup!$B$4,0,DATEDIF(D906,Setup!$B$4,"D")),"")</f>
        <v/>
      </c>
      <c r="H906" s="14" t="str">
        <f>IF(AND(A906="",B906="",C906="",D906="",E906="",F906=""),"",IF(OR(A906="",B906="",C906="",D906="",E906="",F906=""),"Incomplete",IF(COUNTIF($L$5:$L$1004,L906)&gt;1,"Check invoice #",IF(OR(COUNT(E906)=0,COUNT(F906)=0),"Check amounts",IF(OR(E906&lt;0,F906&lt;0,F906&gt;E906),"Check amounts",IF(OR(COUNT(C906)=0,COUNT(D906)=0),"Check dates",IF(D906&lt;C906,"Check dates",IF(ROUND(F906,2)=0,"Paid / zero balance",IF(Setup!$B$4="","Set aging date",IF(D906&gt;=Setup!$B$4,"Current",IF(DATEDIF(D906,Setup!$B$4,"D")&lt;=30,"1–30 days",IF(DATEDIF(D906,Setup!$B$4,"D")&lt;=60,"31–60 days",IF(DATEDIF(D906,Setup!$B$4,"D")&lt;=90,"61–90 days","91+ days")))))))))))))</f>
        <v/>
      </c>
      <c r="I906" s="5"/>
      <c r="J906" s="15">
        <f>IF(OR(H906="Current",H906="1–30 days",H906="31–60 days",H906="61–90 days",H906="91+ days"),F906,0)</f>
        <v>0</v>
      </c>
      <c r="K906">
        <f>IF(J906&gt;0,IF(COUNTIFS($M$5:$M906,M906,$J$5:$J906,"&gt;0")=1,1,0),0)</f>
        <v>0</v>
      </c>
      <c r="L906" t="str">
        <f>IF(A906="","","k"&amp;SUBSTITUTE(SUBSTITUTE(SUBSTITUTE(SUBSTITUTE(SUBSTITUTE(SUBSTITUTE(A906,"~","{t}"),"*","{s}"),"?","{q}"),"&lt;","{lt}"),"&gt;","{gt}"),"=","{eq}"))</f>
        <v/>
      </c>
      <c r="M906" t="str">
        <f>IF(B906="","","k"&amp;SUBSTITUTE(SUBSTITUTE(SUBSTITUTE(SUBSTITUTE(SUBSTITUTE(SUBSTITUTE(B906,"~","{t}"),"*","{s}"),"?","{q}"),"&lt;","{lt}"),"&gt;","{gt}"),"=","{eq}"))</f>
        <v/>
      </c>
    </row>
    <row r="907" spans="1:13" x14ac:dyDescent="0.25">
      <c r="A907" s="5"/>
      <c r="B907" s="5"/>
      <c r="C907" s="8"/>
      <c r="D907" s="8"/>
      <c r="E907" s="12"/>
      <c r="F907" s="12"/>
      <c r="G907" s="13" t="str">
        <f>IF(OR(H907="Current",H907="1–30 days",H907="31–60 days",H907="61–90 days",H907="91+ days"),IF(D907&gt;=Setup!$B$4,0,DATEDIF(D907,Setup!$B$4,"D")),"")</f>
        <v/>
      </c>
      <c r="H907" s="14" t="str">
        <f>IF(AND(A907="",B907="",C907="",D907="",E907="",F907=""),"",IF(OR(A907="",B907="",C907="",D907="",E907="",F907=""),"Incomplete",IF(COUNTIF($L$5:$L$1004,L907)&gt;1,"Check invoice #",IF(OR(COUNT(E907)=0,COUNT(F907)=0),"Check amounts",IF(OR(E907&lt;0,F907&lt;0,F907&gt;E907),"Check amounts",IF(OR(COUNT(C907)=0,COUNT(D907)=0),"Check dates",IF(D907&lt;C907,"Check dates",IF(ROUND(F907,2)=0,"Paid / zero balance",IF(Setup!$B$4="","Set aging date",IF(D907&gt;=Setup!$B$4,"Current",IF(DATEDIF(D907,Setup!$B$4,"D")&lt;=30,"1–30 days",IF(DATEDIF(D907,Setup!$B$4,"D")&lt;=60,"31–60 days",IF(DATEDIF(D907,Setup!$B$4,"D")&lt;=90,"61–90 days","91+ days")))))))))))))</f>
        <v/>
      </c>
      <c r="I907" s="5"/>
      <c r="J907" s="15">
        <f>IF(OR(H907="Current",H907="1–30 days",H907="31–60 days",H907="61–90 days",H907="91+ days"),F907,0)</f>
        <v>0</v>
      </c>
      <c r="K907">
        <f>IF(J907&gt;0,IF(COUNTIFS($M$5:$M907,M907,$J$5:$J907,"&gt;0")=1,1,0),0)</f>
        <v>0</v>
      </c>
      <c r="L907" t="str">
        <f>IF(A907="","","k"&amp;SUBSTITUTE(SUBSTITUTE(SUBSTITUTE(SUBSTITUTE(SUBSTITUTE(SUBSTITUTE(A907,"~","{t}"),"*","{s}"),"?","{q}"),"&lt;","{lt}"),"&gt;","{gt}"),"=","{eq}"))</f>
        <v/>
      </c>
      <c r="M907" t="str">
        <f>IF(B907="","","k"&amp;SUBSTITUTE(SUBSTITUTE(SUBSTITUTE(SUBSTITUTE(SUBSTITUTE(SUBSTITUTE(B907,"~","{t}"),"*","{s}"),"?","{q}"),"&lt;","{lt}"),"&gt;","{gt}"),"=","{eq}"))</f>
        <v/>
      </c>
    </row>
    <row r="908" spans="1:13" x14ac:dyDescent="0.25">
      <c r="A908" s="5"/>
      <c r="B908" s="5"/>
      <c r="C908" s="8"/>
      <c r="D908" s="8"/>
      <c r="E908" s="12"/>
      <c r="F908" s="12"/>
      <c r="G908" s="13" t="str">
        <f>IF(OR(H908="Current",H908="1–30 days",H908="31–60 days",H908="61–90 days",H908="91+ days"),IF(D908&gt;=Setup!$B$4,0,DATEDIF(D908,Setup!$B$4,"D")),"")</f>
        <v/>
      </c>
      <c r="H908" s="14" t="str">
        <f>IF(AND(A908="",B908="",C908="",D908="",E908="",F908=""),"",IF(OR(A908="",B908="",C908="",D908="",E908="",F908=""),"Incomplete",IF(COUNTIF($L$5:$L$1004,L908)&gt;1,"Check invoice #",IF(OR(COUNT(E908)=0,COUNT(F908)=0),"Check amounts",IF(OR(E908&lt;0,F908&lt;0,F908&gt;E908),"Check amounts",IF(OR(COUNT(C908)=0,COUNT(D908)=0),"Check dates",IF(D908&lt;C908,"Check dates",IF(ROUND(F908,2)=0,"Paid / zero balance",IF(Setup!$B$4="","Set aging date",IF(D908&gt;=Setup!$B$4,"Current",IF(DATEDIF(D908,Setup!$B$4,"D")&lt;=30,"1–30 days",IF(DATEDIF(D908,Setup!$B$4,"D")&lt;=60,"31–60 days",IF(DATEDIF(D908,Setup!$B$4,"D")&lt;=90,"61–90 days","91+ days")))))))))))))</f>
        <v/>
      </c>
      <c r="I908" s="5"/>
      <c r="J908" s="15">
        <f>IF(OR(H908="Current",H908="1–30 days",H908="31–60 days",H908="61–90 days",H908="91+ days"),F908,0)</f>
        <v>0</v>
      </c>
      <c r="K908">
        <f>IF(J908&gt;0,IF(COUNTIFS($M$5:$M908,M908,$J$5:$J908,"&gt;0")=1,1,0),0)</f>
        <v>0</v>
      </c>
      <c r="L908" t="str">
        <f>IF(A908="","","k"&amp;SUBSTITUTE(SUBSTITUTE(SUBSTITUTE(SUBSTITUTE(SUBSTITUTE(SUBSTITUTE(A908,"~","{t}"),"*","{s}"),"?","{q}"),"&lt;","{lt}"),"&gt;","{gt}"),"=","{eq}"))</f>
        <v/>
      </c>
      <c r="M908" t="str">
        <f>IF(B908="","","k"&amp;SUBSTITUTE(SUBSTITUTE(SUBSTITUTE(SUBSTITUTE(SUBSTITUTE(SUBSTITUTE(B908,"~","{t}"),"*","{s}"),"?","{q}"),"&lt;","{lt}"),"&gt;","{gt}"),"=","{eq}"))</f>
        <v/>
      </c>
    </row>
    <row r="909" spans="1:13" x14ac:dyDescent="0.25">
      <c r="A909" s="5"/>
      <c r="B909" s="5"/>
      <c r="C909" s="8"/>
      <c r="D909" s="8"/>
      <c r="E909" s="12"/>
      <c r="F909" s="12"/>
      <c r="G909" s="13" t="str">
        <f>IF(OR(H909="Current",H909="1–30 days",H909="31–60 days",H909="61–90 days",H909="91+ days"),IF(D909&gt;=Setup!$B$4,0,DATEDIF(D909,Setup!$B$4,"D")),"")</f>
        <v/>
      </c>
      <c r="H909" s="14" t="str">
        <f>IF(AND(A909="",B909="",C909="",D909="",E909="",F909=""),"",IF(OR(A909="",B909="",C909="",D909="",E909="",F909=""),"Incomplete",IF(COUNTIF($L$5:$L$1004,L909)&gt;1,"Check invoice #",IF(OR(COUNT(E909)=0,COUNT(F909)=0),"Check amounts",IF(OR(E909&lt;0,F909&lt;0,F909&gt;E909),"Check amounts",IF(OR(COUNT(C909)=0,COUNT(D909)=0),"Check dates",IF(D909&lt;C909,"Check dates",IF(ROUND(F909,2)=0,"Paid / zero balance",IF(Setup!$B$4="","Set aging date",IF(D909&gt;=Setup!$B$4,"Current",IF(DATEDIF(D909,Setup!$B$4,"D")&lt;=30,"1–30 days",IF(DATEDIF(D909,Setup!$B$4,"D")&lt;=60,"31–60 days",IF(DATEDIF(D909,Setup!$B$4,"D")&lt;=90,"61–90 days","91+ days")))))))))))))</f>
        <v/>
      </c>
      <c r="I909" s="5"/>
      <c r="J909" s="15">
        <f>IF(OR(H909="Current",H909="1–30 days",H909="31–60 days",H909="61–90 days",H909="91+ days"),F909,0)</f>
        <v>0</v>
      </c>
      <c r="K909">
        <f>IF(J909&gt;0,IF(COUNTIFS($M$5:$M909,M909,$J$5:$J909,"&gt;0")=1,1,0),0)</f>
        <v>0</v>
      </c>
      <c r="L909" t="str">
        <f>IF(A909="","","k"&amp;SUBSTITUTE(SUBSTITUTE(SUBSTITUTE(SUBSTITUTE(SUBSTITUTE(SUBSTITUTE(A909,"~","{t}"),"*","{s}"),"?","{q}"),"&lt;","{lt}"),"&gt;","{gt}"),"=","{eq}"))</f>
        <v/>
      </c>
      <c r="M909" t="str">
        <f>IF(B909="","","k"&amp;SUBSTITUTE(SUBSTITUTE(SUBSTITUTE(SUBSTITUTE(SUBSTITUTE(SUBSTITUTE(B909,"~","{t}"),"*","{s}"),"?","{q}"),"&lt;","{lt}"),"&gt;","{gt}"),"=","{eq}"))</f>
        <v/>
      </c>
    </row>
    <row r="910" spans="1:13" x14ac:dyDescent="0.25">
      <c r="A910" s="5"/>
      <c r="B910" s="5"/>
      <c r="C910" s="8"/>
      <c r="D910" s="8"/>
      <c r="E910" s="12"/>
      <c r="F910" s="12"/>
      <c r="G910" s="13" t="str">
        <f>IF(OR(H910="Current",H910="1–30 days",H910="31–60 days",H910="61–90 days",H910="91+ days"),IF(D910&gt;=Setup!$B$4,0,DATEDIF(D910,Setup!$B$4,"D")),"")</f>
        <v/>
      </c>
      <c r="H910" s="14" t="str">
        <f>IF(AND(A910="",B910="",C910="",D910="",E910="",F910=""),"",IF(OR(A910="",B910="",C910="",D910="",E910="",F910=""),"Incomplete",IF(COUNTIF($L$5:$L$1004,L910)&gt;1,"Check invoice #",IF(OR(COUNT(E910)=0,COUNT(F910)=0),"Check amounts",IF(OR(E910&lt;0,F910&lt;0,F910&gt;E910),"Check amounts",IF(OR(COUNT(C910)=0,COUNT(D910)=0),"Check dates",IF(D910&lt;C910,"Check dates",IF(ROUND(F910,2)=0,"Paid / zero balance",IF(Setup!$B$4="","Set aging date",IF(D910&gt;=Setup!$B$4,"Current",IF(DATEDIF(D910,Setup!$B$4,"D")&lt;=30,"1–30 days",IF(DATEDIF(D910,Setup!$B$4,"D")&lt;=60,"31–60 days",IF(DATEDIF(D910,Setup!$B$4,"D")&lt;=90,"61–90 days","91+ days")))))))))))))</f>
        <v/>
      </c>
      <c r="I910" s="5"/>
      <c r="J910" s="15">
        <f>IF(OR(H910="Current",H910="1–30 days",H910="31–60 days",H910="61–90 days",H910="91+ days"),F910,0)</f>
        <v>0</v>
      </c>
      <c r="K910">
        <f>IF(J910&gt;0,IF(COUNTIFS($M$5:$M910,M910,$J$5:$J910,"&gt;0")=1,1,0),0)</f>
        <v>0</v>
      </c>
      <c r="L910" t="str">
        <f>IF(A910="","","k"&amp;SUBSTITUTE(SUBSTITUTE(SUBSTITUTE(SUBSTITUTE(SUBSTITUTE(SUBSTITUTE(A910,"~","{t}"),"*","{s}"),"?","{q}"),"&lt;","{lt}"),"&gt;","{gt}"),"=","{eq}"))</f>
        <v/>
      </c>
      <c r="M910" t="str">
        <f>IF(B910="","","k"&amp;SUBSTITUTE(SUBSTITUTE(SUBSTITUTE(SUBSTITUTE(SUBSTITUTE(SUBSTITUTE(B910,"~","{t}"),"*","{s}"),"?","{q}"),"&lt;","{lt}"),"&gt;","{gt}"),"=","{eq}"))</f>
        <v/>
      </c>
    </row>
    <row r="911" spans="1:13" x14ac:dyDescent="0.25">
      <c r="A911" s="5"/>
      <c r="B911" s="5"/>
      <c r="C911" s="8"/>
      <c r="D911" s="8"/>
      <c r="E911" s="12"/>
      <c r="F911" s="12"/>
      <c r="G911" s="13" t="str">
        <f>IF(OR(H911="Current",H911="1–30 days",H911="31–60 days",H911="61–90 days",H911="91+ days"),IF(D911&gt;=Setup!$B$4,0,DATEDIF(D911,Setup!$B$4,"D")),"")</f>
        <v/>
      </c>
      <c r="H911" s="14" t="str">
        <f>IF(AND(A911="",B911="",C911="",D911="",E911="",F911=""),"",IF(OR(A911="",B911="",C911="",D911="",E911="",F911=""),"Incomplete",IF(COUNTIF($L$5:$L$1004,L911)&gt;1,"Check invoice #",IF(OR(COUNT(E911)=0,COUNT(F911)=0),"Check amounts",IF(OR(E911&lt;0,F911&lt;0,F911&gt;E911),"Check amounts",IF(OR(COUNT(C911)=0,COUNT(D911)=0),"Check dates",IF(D911&lt;C911,"Check dates",IF(ROUND(F911,2)=0,"Paid / zero balance",IF(Setup!$B$4="","Set aging date",IF(D911&gt;=Setup!$B$4,"Current",IF(DATEDIF(D911,Setup!$B$4,"D")&lt;=30,"1–30 days",IF(DATEDIF(D911,Setup!$B$4,"D")&lt;=60,"31–60 days",IF(DATEDIF(D911,Setup!$B$4,"D")&lt;=90,"61–90 days","91+ days")))))))))))))</f>
        <v/>
      </c>
      <c r="I911" s="5"/>
      <c r="J911" s="15">
        <f>IF(OR(H911="Current",H911="1–30 days",H911="31–60 days",H911="61–90 days",H911="91+ days"),F911,0)</f>
        <v>0</v>
      </c>
      <c r="K911">
        <f>IF(J911&gt;0,IF(COUNTIFS($M$5:$M911,M911,$J$5:$J911,"&gt;0")=1,1,0),0)</f>
        <v>0</v>
      </c>
      <c r="L911" t="str">
        <f>IF(A911="","","k"&amp;SUBSTITUTE(SUBSTITUTE(SUBSTITUTE(SUBSTITUTE(SUBSTITUTE(SUBSTITUTE(A911,"~","{t}"),"*","{s}"),"?","{q}"),"&lt;","{lt}"),"&gt;","{gt}"),"=","{eq}"))</f>
        <v/>
      </c>
      <c r="M911" t="str">
        <f>IF(B911="","","k"&amp;SUBSTITUTE(SUBSTITUTE(SUBSTITUTE(SUBSTITUTE(SUBSTITUTE(SUBSTITUTE(B911,"~","{t}"),"*","{s}"),"?","{q}"),"&lt;","{lt}"),"&gt;","{gt}"),"=","{eq}"))</f>
        <v/>
      </c>
    </row>
    <row r="912" spans="1:13" x14ac:dyDescent="0.25">
      <c r="A912" s="5"/>
      <c r="B912" s="5"/>
      <c r="C912" s="8"/>
      <c r="D912" s="8"/>
      <c r="E912" s="12"/>
      <c r="F912" s="12"/>
      <c r="G912" s="13" t="str">
        <f>IF(OR(H912="Current",H912="1–30 days",H912="31–60 days",H912="61–90 days",H912="91+ days"),IF(D912&gt;=Setup!$B$4,0,DATEDIF(D912,Setup!$B$4,"D")),"")</f>
        <v/>
      </c>
      <c r="H912" s="14" t="str">
        <f>IF(AND(A912="",B912="",C912="",D912="",E912="",F912=""),"",IF(OR(A912="",B912="",C912="",D912="",E912="",F912=""),"Incomplete",IF(COUNTIF($L$5:$L$1004,L912)&gt;1,"Check invoice #",IF(OR(COUNT(E912)=0,COUNT(F912)=0),"Check amounts",IF(OR(E912&lt;0,F912&lt;0,F912&gt;E912),"Check amounts",IF(OR(COUNT(C912)=0,COUNT(D912)=0),"Check dates",IF(D912&lt;C912,"Check dates",IF(ROUND(F912,2)=0,"Paid / zero balance",IF(Setup!$B$4="","Set aging date",IF(D912&gt;=Setup!$B$4,"Current",IF(DATEDIF(D912,Setup!$B$4,"D")&lt;=30,"1–30 days",IF(DATEDIF(D912,Setup!$B$4,"D")&lt;=60,"31–60 days",IF(DATEDIF(D912,Setup!$B$4,"D")&lt;=90,"61–90 days","91+ days")))))))))))))</f>
        <v/>
      </c>
      <c r="I912" s="5"/>
      <c r="J912" s="15">
        <f>IF(OR(H912="Current",H912="1–30 days",H912="31–60 days",H912="61–90 days",H912="91+ days"),F912,0)</f>
        <v>0</v>
      </c>
      <c r="K912">
        <f>IF(J912&gt;0,IF(COUNTIFS($M$5:$M912,M912,$J$5:$J912,"&gt;0")=1,1,0),0)</f>
        <v>0</v>
      </c>
      <c r="L912" t="str">
        <f>IF(A912="","","k"&amp;SUBSTITUTE(SUBSTITUTE(SUBSTITUTE(SUBSTITUTE(SUBSTITUTE(SUBSTITUTE(A912,"~","{t}"),"*","{s}"),"?","{q}"),"&lt;","{lt}"),"&gt;","{gt}"),"=","{eq}"))</f>
        <v/>
      </c>
      <c r="M912" t="str">
        <f>IF(B912="","","k"&amp;SUBSTITUTE(SUBSTITUTE(SUBSTITUTE(SUBSTITUTE(SUBSTITUTE(SUBSTITUTE(B912,"~","{t}"),"*","{s}"),"?","{q}"),"&lt;","{lt}"),"&gt;","{gt}"),"=","{eq}"))</f>
        <v/>
      </c>
    </row>
    <row r="913" spans="1:13" x14ac:dyDescent="0.25">
      <c r="A913" s="5"/>
      <c r="B913" s="5"/>
      <c r="C913" s="8"/>
      <c r="D913" s="8"/>
      <c r="E913" s="12"/>
      <c r="F913" s="12"/>
      <c r="G913" s="13" t="str">
        <f>IF(OR(H913="Current",H913="1–30 days",H913="31–60 days",H913="61–90 days",H913="91+ days"),IF(D913&gt;=Setup!$B$4,0,DATEDIF(D913,Setup!$B$4,"D")),"")</f>
        <v/>
      </c>
      <c r="H913" s="14" t="str">
        <f>IF(AND(A913="",B913="",C913="",D913="",E913="",F913=""),"",IF(OR(A913="",B913="",C913="",D913="",E913="",F913=""),"Incomplete",IF(COUNTIF($L$5:$L$1004,L913)&gt;1,"Check invoice #",IF(OR(COUNT(E913)=0,COUNT(F913)=0),"Check amounts",IF(OR(E913&lt;0,F913&lt;0,F913&gt;E913),"Check amounts",IF(OR(COUNT(C913)=0,COUNT(D913)=0),"Check dates",IF(D913&lt;C913,"Check dates",IF(ROUND(F913,2)=0,"Paid / zero balance",IF(Setup!$B$4="","Set aging date",IF(D913&gt;=Setup!$B$4,"Current",IF(DATEDIF(D913,Setup!$B$4,"D")&lt;=30,"1–30 days",IF(DATEDIF(D913,Setup!$B$4,"D")&lt;=60,"31–60 days",IF(DATEDIF(D913,Setup!$B$4,"D")&lt;=90,"61–90 days","91+ days")))))))))))))</f>
        <v/>
      </c>
      <c r="I913" s="5"/>
      <c r="J913" s="15">
        <f>IF(OR(H913="Current",H913="1–30 days",H913="31–60 days",H913="61–90 days",H913="91+ days"),F913,0)</f>
        <v>0</v>
      </c>
      <c r="K913">
        <f>IF(J913&gt;0,IF(COUNTIFS($M$5:$M913,M913,$J$5:$J913,"&gt;0")=1,1,0),0)</f>
        <v>0</v>
      </c>
      <c r="L913" t="str">
        <f>IF(A913="","","k"&amp;SUBSTITUTE(SUBSTITUTE(SUBSTITUTE(SUBSTITUTE(SUBSTITUTE(SUBSTITUTE(A913,"~","{t}"),"*","{s}"),"?","{q}"),"&lt;","{lt}"),"&gt;","{gt}"),"=","{eq}"))</f>
        <v/>
      </c>
      <c r="M913" t="str">
        <f>IF(B913="","","k"&amp;SUBSTITUTE(SUBSTITUTE(SUBSTITUTE(SUBSTITUTE(SUBSTITUTE(SUBSTITUTE(B913,"~","{t}"),"*","{s}"),"?","{q}"),"&lt;","{lt}"),"&gt;","{gt}"),"=","{eq}"))</f>
        <v/>
      </c>
    </row>
    <row r="914" spans="1:13" x14ac:dyDescent="0.25">
      <c r="A914" s="5"/>
      <c r="B914" s="5"/>
      <c r="C914" s="8"/>
      <c r="D914" s="8"/>
      <c r="E914" s="12"/>
      <c r="F914" s="12"/>
      <c r="G914" s="13" t="str">
        <f>IF(OR(H914="Current",H914="1–30 days",H914="31–60 days",H914="61–90 days",H914="91+ days"),IF(D914&gt;=Setup!$B$4,0,DATEDIF(D914,Setup!$B$4,"D")),"")</f>
        <v/>
      </c>
      <c r="H914" s="14" t="str">
        <f>IF(AND(A914="",B914="",C914="",D914="",E914="",F914=""),"",IF(OR(A914="",B914="",C914="",D914="",E914="",F914=""),"Incomplete",IF(COUNTIF($L$5:$L$1004,L914)&gt;1,"Check invoice #",IF(OR(COUNT(E914)=0,COUNT(F914)=0),"Check amounts",IF(OR(E914&lt;0,F914&lt;0,F914&gt;E914),"Check amounts",IF(OR(COUNT(C914)=0,COUNT(D914)=0),"Check dates",IF(D914&lt;C914,"Check dates",IF(ROUND(F914,2)=0,"Paid / zero balance",IF(Setup!$B$4="","Set aging date",IF(D914&gt;=Setup!$B$4,"Current",IF(DATEDIF(D914,Setup!$B$4,"D")&lt;=30,"1–30 days",IF(DATEDIF(D914,Setup!$B$4,"D")&lt;=60,"31–60 days",IF(DATEDIF(D914,Setup!$B$4,"D")&lt;=90,"61–90 days","91+ days")))))))))))))</f>
        <v/>
      </c>
      <c r="I914" s="5"/>
      <c r="J914" s="15">
        <f>IF(OR(H914="Current",H914="1–30 days",H914="31–60 days",H914="61–90 days",H914="91+ days"),F914,0)</f>
        <v>0</v>
      </c>
      <c r="K914">
        <f>IF(J914&gt;0,IF(COUNTIFS($M$5:$M914,M914,$J$5:$J914,"&gt;0")=1,1,0),0)</f>
        <v>0</v>
      </c>
      <c r="L914" t="str">
        <f>IF(A914="","","k"&amp;SUBSTITUTE(SUBSTITUTE(SUBSTITUTE(SUBSTITUTE(SUBSTITUTE(SUBSTITUTE(A914,"~","{t}"),"*","{s}"),"?","{q}"),"&lt;","{lt}"),"&gt;","{gt}"),"=","{eq}"))</f>
        <v/>
      </c>
      <c r="M914" t="str">
        <f>IF(B914="","","k"&amp;SUBSTITUTE(SUBSTITUTE(SUBSTITUTE(SUBSTITUTE(SUBSTITUTE(SUBSTITUTE(B914,"~","{t}"),"*","{s}"),"?","{q}"),"&lt;","{lt}"),"&gt;","{gt}"),"=","{eq}"))</f>
        <v/>
      </c>
    </row>
    <row r="915" spans="1:13" x14ac:dyDescent="0.25">
      <c r="A915" s="5"/>
      <c r="B915" s="5"/>
      <c r="C915" s="8"/>
      <c r="D915" s="8"/>
      <c r="E915" s="12"/>
      <c r="F915" s="12"/>
      <c r="G915" s="13" t="str">
        <f>IF(OR(H915="Current",H915="1–30 days",H915="31–60 days",H915="61–90 days",H915="91+ days"),IF(D915&gt;=Setup!$B$4,0,DATEDIF(D915,Setup!$B$4,"D")),"")</f>
        <v/>
      </c>
      <c r="H915" s="14" t="str">
        <f>IF(AND(A915="",B915="",C915="",D915="",E915="",F915=""),"",IF(OR(A915="",B915="",C915="",D915="",E915="",F915=""),"Incomplete",IF(COUNTIF($L$5:$L$1004,L915)&gt;1,"Check invoice #",IF(OR(COUNT(E915)=0,COUNT(F915)=0),"Check amounts",IF(OR(E915&lt;0,F915&lt;0,F915&gt;E915),"Check amounts",IF(OR(COUNT(C915)=0,COUNT(D915)=0),"Check dates",IF(D915&lt;C915,"Check dates",IF(ROUND(F915,2)=0,"Paid / zero balance",IF(Setup!$B$4="","Set aging date",IF(D915&gt;=Setup!$B$4,"Current",IF(DATEDIF(D915,Setup!$B$4,"D")&lt;=30,"1–30 days",IF(DATEDIF(D915,Setup!$B$4,"D")&lt;=60,"31–60 days",IF(DATEDIF(D915,Setup!$B$4,"D")&lt;=90,"61–90 days","91+ days")))))))))))))</f>
        <v/>
      </c>
      <c r="I915" s="5"/>
      <c r="J915" s="15">
        <f>IF(OR(H915="Current",H915="1–30 days",H915="31–60 days",H915="61–90 days",H915="91+ days"),F915,0)</f>
        <v>0</v>
      </c>
      <c r="K915">
        <f>IF(J915&gt;0,IF(COUNTIFS($M$5:$M915,M915,$J$5:$J915,"&gt;0")=1,1,0),0)</f>
        <v>0</v>
      </c>
      <c r="L915" t="str">
        <f>IF(A915="","","k"&amp;SUBSTITUTE(SUBSTITUTE(SUBSTITUTE(SUBSTITUTE(SUBSTITUTE(SUBSTITUTE(A915,"~","{t}"),"*","{s}"),"?","{q}"),"&lt;","{lt}"),"&gt;","{gt}"),"=","{eq}"))</f>
        <v/>
      </c>
      <c r="M915" t="str">
        <f>IF(B915="","","k"&amp;SUBSTITUTE(SUBSTITUTE(SUBSTITUTE(SUBSTITUTE(SUBSTITUTE(SUBSTITUTE(B915,"~","{t}"),"*","{s}"),"?","{q}"),"&lt;","{lt}"),"&gt;","{gt}"),"=","{eq}"))</f>
        <v/>
      </c>
    </row>
    <row r="916" spans="1:13" x14ac:dyDescent="0.25">
      <c r="A916" s="5"/>
      <c r="B916" s="5"/>
      <c r="C916" s="8"/>
      <c r="D916" s="8"/>
      <c r="E916" s="12"/>
      <c r="F916" s="12"/>
      <c r="G916" s="13" t="str">
        <f>IF(OR(H916="Current",H916="1–30 days",H916="31–60 days",H916="61–90 days",H916="91+ days"),IF(D916&gt;=Setup!$B$4,0,DATEDIF(D916,Setup!$B$4,"D")),"")</f>
        <v/>
      </c>
      <c r="H916" s="14" t="str">
        <f>IF(AND(A916="",B916="",C916="",D916="",E916="",F916=""),"",IF(OR(A916="",B916="",C916="",D916="",E916="",F916=""),"Incomplete",IF(COUNTIF($L$5:$L$1004,L916)&gt;1,"Check invoice #",IF(OR(COUNT(E916)=0,COUNT(F916)=0),"Check amounts",IF(OR(E916&lt;0,F916&lt;0,F916&gt;E916),"Check amounts",IF(OR(COUNT(C916)=0,COUNT(D916)=0),"Check dates",IF(D916&lt;C916,"Check dates",IF(ROUND(F916,2)=0,"Paid / zero balance",IF(Setup!$B$4="","Set aging date",IF(D916&gt;=Setup!$B$4,"Current",IF(DATEDIF(D916,Setup!$B$4,"D")&lt;=30,"1–30 days",IF(DATEDIF(D916,Setup!$B$4,"D")&lt;=60,"31–60 days",IF(DATEDIF(D916,Setup!$B$4,"D")&lt;=90,"61–90 days","91+ days")))))))))))))</f>
        <v/>
      </c>
      <c r="I916" s="5"/>
      <c r="J916" s="15">
        <f>IF(OR(H916="Current",H916="1–30 days",H916="31–60 days",H916="61–90 days",H916="91+ days"),F916,0)</f>
        <v>0</v>
      </c>
      <c r="K916">
        <f>IF(J916&gt;0,IF(COUNTIFS($M$5:$M916,M916,$J$5:$J916,"&gt;0")=1,1,0),0)</f>
        <v>0</v>
      </c>
      <c r="L916" t="str">
        <f>IF(A916="","","k"&amp;SUBSTITUTE(SUBSTITUTE(SUBSTITUTE(SUBSTITUTE(SUBSTITUTE(SUBSTITUTE(A916,"~","{t}"),"*","{s}"),"?","{q}"),"&lt;","{lt}"),"&gt;","{gt}"),"=","{eq}"))</f>
        <v/>
      </c>
      <c r="M916" t="str">
        <f>IF(B916="","","k"&amp;SUBSTITUTE(SUBSTITUTE(SUBSTITUTE(SUBSTITUTE(SUBSTITUTE(SUBSTITUTE(B916,"~","{t}"),"*","{s}"),"?","{q}"),"&lt;","{lt}"),"&gt;","{gt}"),"=","{eq}"))</f>
        <v/>
      </c>
    </row>
    <row r="917" spans="1:13" x14ac:dyDescent="0.25">
      <c r="A917" s="5"/>
      <c r="B917" s="5"/>
      <c r="C917" s="8"/>
      <c r="D917" s="8"/>
      <c r="E917" s="12"/>
      <c r="F917" s="12"/>
      <c r="G917" s="13" t="str">
        <f>IF(OR(H917="Current",H917="1–30 days",H917="31–60 days",H917="61–90 days",H917="91+ days"),IF(D917&gt;=Setup!$B$4,0,DATEDIF(D917,Setup!$B$4,"D")),"")</f>
        <v/>
      </c>
      <c r="H917" s="14" t="str">
        <f>IF(AND(A917="",B917="",C917="",D917="",E917="",F917=""),"",IF(OR(A917="",B917="",C917="",D917="",E917="",F917=""),"Incomplete",IF(COUNTIF($L$5:$L$1004,L917)&gt;1,"Check invoice #",IF(OR(COUNT(E917)=0,COUNT(F917)=0),"Check amounts",IF(OR(E917&lt;0,F917&lt;0,F917&gt;E917),"Check amounts",IF(OR(COUNT(C917)=0,COUNT(D917)=0),"Check dates",IF(D917&lt;C917,"Check dates",IF(ROUND(F917,2)=0,"Paid / zero balance",IF(Setup!$B$4="","Set aging date",IF(D917&gt;=Setup!$B$4,"Current",IF(DATEDIF(D917,Setup!$B$4,"D")&lt;=30,"1–30 days",IF(DATEDIF(D917,Setup!$B$4,"D")&lt;=60,"31–60 days",IF(DATEDIF(D917,Setup!$B$4,"D")&lt;=90,"61–90 days","91+ days")))))))))))))</f>
        <v/>
      </c>
      <c r="I917" s="5"/>
      <c r="J917" s="15">
        <f>IF(OR(H917="Current",H917="1–30 days",H917="31–60 days",H917="61–90 days",H917="91+ days"),F917,0)</f>
        <v>0</v>
      </c>
      <c r="K917">
        <f>IF(J917&gt;0,IF(COUNTIFS($M$5:$M917,M917,$J$5:$J917,"&gt;0")=1,1,0),0)</f>
        <v>0</v>
      </c>
      <c r="L917" t="str">
        <f>IF(A917="","","k"&amp;SUBSTITUTE(SUBSTITUTE(SUBSTITUTE(SUBSTITUTE(SUBSTITUTE(SUBSTITUTE(A917,"~","{t}"),"*","{s}"),"?","{q}"),"&lt;","{lt}"),"&gt;","{gt}"),"=","{eq}"))</f>
        <v/>
      </c>
      <c r="M917" t="str">
        <f>IF(B917="","","k"&amp;SUBSTITUTE(SUBSTITUTE(SUBSTITUTE(SUBSTITUTE(SUBSTITUTE(SUBSTITUTE(B917,"~","{t}"),"*","{s}"),"?","{q}"),"&lt;","{lt}"),"&gt;","{gt}"),"=","{eq}"))</f>
        <v/>
      </c>
    </row>
    <row r="918" spans="1:13" x14ac:dyDescent="0.25">
      <c r="A918" s="5"/>
      <c r="B918" s="5"/>
      <c r="C918" s="8"/>
      <c r="D918" s="8"/>
      <c r="E918" s="12"/>
      <c r="F918" s="12"/>
      <c r="G918" s="13" t="str">
        <f>IF(OR(H918="Current",H918="1–30 days",H918="31–60 days",H918="61–90 days",H918="91+ days"),IF(D918&gt;=Setup!$B$4,0,DATEDIF(D918,Setup!$B$4,"D")),"")</f>
        <v/>
      </c>
      <c r="H918" s="14" t="str">
        <f>IF(AND(A918="",B918="",C918="",D918="",E918="",F918=""),"",IF(OR(A918="",B918="",C918="",D918="",E918="",F918=""),"Incomplete",IF(COUNTIF($L$5:$L$1004,L918)&gt;1,"Check invoice #",IF(OR(COUNT(E918)=0,COUNT(F918)=0),"Check amounts",IF(OR(E918&lt;0,F918&lt;0,F918&gt;E918),"Check amounts",IF(OR(COUNT(C918)=0,COUNT(D918)=0),"Check dates",IF(D918&lt;C918,"Check dates",IF(ROUND(F918,2)=0,"Paid / zero balance",IF(Setup!$B$4="","Set aging date",IF(D918&gt;=Setup!$B$4,"Current",IF(DATEDIF(D918,Setup!$B$4,"D")&lt;=30,"1–30 days",IF(DATEDIF(D918,Setup!$B$4,"D")&lt;=60,"31–60 days",IF(DATEDIF(D918,Setup!$B$4,"D")&lt;=90,"61–90 days","91+ days")))))))))))))</f>
        <v/>
      </c>
      <c r="I918" s="5"/>
      <c r="J918" s="15">
        <f>IF(OR(H918="Current",H918="1–30 days",H918="31–60 days",H918="61–90 days",H918="91+ days"),F918,0)</f>
        <v>0</v>
      </c>
      <c r="K918">
        <f>IF(J918&gt;0,IF(COUNTIFS($M$5:$M918,M918,$J$5:$J918,"&gt;0")=1,1,0),0)</f>
        <v>0</v>
      </c>
      <c r="L918" t="str">
        <f>IF(A918="","","k"&amp;SUBSTITUTE(SUBSTITUTE(SUBSTITUTE(SUBSTITUTE(SUBSTITUTE(SUBSTITUTE(A918,"~","{t}"),"*","{s}"),"?","{q}"),"&lt;","{lt}"),"&gt;","{gt}"),"=","{eq}"))</f>
        <v/>
      </c>
      <c r="M918" t="str">
        <f>IF(B918="","","k"&amp;SUBSTITUTE(SUBSTITUTE(SUBSTITUTE(SUBSTITUTE(SUBSTITUTE(SUBSTITUTE(B918,"~","{t}"),"*","{s}"),"?","{q}"),"&lt;","{lt}"),"&gt;","{gt}"),"=","{eq}"))</f>
        <v/>
      </c>
    </row>
    <row r="919" spans="1:13" x14ac:dyDescent="0.25">
      <c r="A919" s="5"/>
      <c r="B919" s="5"/>
      <c r="C919" s="8"/>
      <c r="D919" s="8"/>
      <c r="E919" s="12"/>
      <c r="F919" s="12"/>
      <c r="G919" s="13" t="str">
        <f>IF(OR(H919="Current",H919="1–30 days",H919="31–60 days",H919="61–90 days",H919="91+ days"),IF(D919&gt;=Setup!$B$4,0,DATEDIF(D919,Setup!$B$4,"D")),"")</f>
        <v/>
      </c>
      <c r="H919" s="14" t="str">
        <f>IF(AND(A919="",B919="",C919="",D919="",E919="",F919=""),"",IF(OR(A919="",B919="",C919="",D919="",E919="",F919=""),"Incomplete",IF(COUNTIF($L$5:$L$1004,L919)&gt;1,"Check invoice #",IF(OR(COUNT(E919)=0,COUNT(F919)=0),"Check amounts",IF(OR(E919&lt;0,F919&lt;0,F919&gt;E919),"Check amounts",IF(OR(COUNT(C919)=0,COUNT(D919)=0),"Check dates",IF(D919&lt;C919,"Check dates",IF(ROUND(F919,2)=0,"Paid / zero balance",IF(Setup!$B$4="","Set aging date",IF(D919&gt;=Setup!$B$4,"Current",IF(DATEDIF(D919,Setup!$B$4,"D")&lt;=30,"1–30 days",IF(DATEDIF(D919,Setup!$B$4,"D")&lt;=60,"31–60 days",IF(DATEDIF(D919,Setup!$B$4,"D")&lt;=90,"61–90 days","91+ days")))))))))))))</f>
        <v/>
      </c>
      <c r="I919" s="5"/>
      <c r="J919" s="15">
        <f>IF(OR(H919="Current",H919="1–30 days",H919="31–60 days",H919="61–90 days",H919="91+ days"),F919,0)</f>
        <v>0</v>
      </c>
      <c r="K919">
        <f>IF(J919&gt;0,IF(COUNTIFS($M$5:$M919,M919,$J$5:$J919,"&gt;0")=1,1,0),0)</f>
        <v>0</v>
      </c>
      <c r="L919" t="str">
        <f>IF(A919="","","k"&amp;SUBSTITUTE(SUBSTITUTE(SUBSTITUTE(SUBSTITUTE(SUBSTITUTE(SUBSTITUTE(A919,"~","{t}"),"*","{s}"),"?","{q}"),"&lt;","{lt}"),"&gt;","{gt}"),"=","{eq}"))</f>
        <v/>
      </c>
      <c r="M919" t="str">
        <f>IF(B919="","","k"&amp;SUBSTITUTE(SUBSTITUTE(SUBSTITUTE(SUBSTITUTE(SUBSTITUTE(SUBSTITUTE(B919,"~","{t}"),"*","{s}"),"?","{q}"),"&lt;","{lt}"),"&gt;","{gt}"),"=","{eq}"))</f>
        <v/>
      </c>
    </row>
    <row r="920" spans="1:13" x14ac:dyDescent="0.25">
      <c r="A920" s="5"/>
      <c r="B920" s="5"/>
      <c r="C920" s="8"/>
      <c r="D920" s="8"/>
      <c r="E920" s="12"/>
      <c r="F920" s="12"/>
      <c r="G920" s="13" t="str">
        <f>IF(OR(H920="Current",H920="1–30 days",H920="31–60 days",H920="61–90 days",H920="91+ days"),IF(D920&gt;=Setup!$B$4,0,DATEDIF(D920,Setup!$B$4,"D")),"")</f>
        <v/>
      </c>
      <c r="H920" s="14" t="str">
        <f>IF(AND(A920="",B920="",C920="",D920="",E920="",F920=""),"",IF(OR(A920="",B920="",C920="",D920="",E920="",F920=""),"Incomplete",IF(COUNTIF($L$5:$L$1004,L920)&gt;1,"Check invoice #",IF(OR(COUNT(E920)=0,COUNT(F920)=0),"Check amounts",IF(OR(E920&lt;0,F920&lt;0,F920&gt;E920),"Check amounts",IF(OR(COUNT(C920)=0,COUNT(D920)=0),"Check dates",IF(D920&lt;C920,"Check dates",IF(ROUND(F920,2)=0,"Paid / zero balance",IF(Setup!$B$4="","Set aging date",IF(D920&gt;=Setup!$B$4,"Current",IF(DATEDIF(D920,Setup!$B$4,"D")&lt;=30,"1–30 days",IF(DATEDIF(D920,Setup!$B$4,"D")&lt;=60,"31–60 days",IF(DATEDIF(D920,Setup!$B$4,"D")&lt;=90,"61–90 days","91+ days")))))))))))))</f>
        <v/>
      </c>
      <c r="I920" s="5"/>
      <c r="J920" s="15">
        <f>IF(OR(H920="Current",H920="1–30 days",H920="31–60 days",H920="61–90 days",H920="91+ days"),F920,0)</f>
        <v>0</v>
      </c>
      <c r="K920">
        <f>IF(J920&gt;0,IF(COUNTIFS($M$5:$M920,M920,$J$5:$J920,"&gt;0")=1,1,0),0)</f>
        <v>0</v>
      </c>
      <c r="L920" t="str">
        <f>IF(A920="","","k"&amp;SUBSTITUTE(SUBSTITUTE(SUBSTITUTE(SUBSTITUTE(SUBSTITUTE(SUBSTITUTE(A920,"~","{t}"),"*","{s}"),"?","{q}"),"&lt;","{lt}"),"&gt;","{gt}"),"=","{eq}"))</f>
        <v/>
      </c>
      <c r="M920" t="str">
        <f>IF(B920="","","k"&amp;SUBSTITUTE(SUBSTITUTE(SUBSTITUTE(SUBSTITUTE(SUBSTITUTE(SUBSTITUTE(B920,"~","{t}"),"*","{s}"),"?","{q}"),"&lt;","{lt}"),"&gt;","{gt}"),"=","{eq}"))</f>
        <v/>
      </c>
    </row>
    <row r="921" spans="1:13" x14ac:dyDescent="0.25">
      <c r="A921" s="5"/>
      <c r="B921" s="5"/>
      <c r="C921" s="8"/>
      <c r="D921" s="8"/>
      <c r="E921" s="12"/>
      <c r="F921" s="12"/>
      <c r="G921" s="13" t="str">
        <f>IF(OR(H921="Current",H921="1–30 days",H921="31–60 days",H921="61–90 days",H921="91+ days"),IF(D921&gt;=Setup!$B$4,0,DATEDIF(D921,Setup!$B$4,"D")),"")</f>
        <v/>
      </c>
      <c r="H921" s="14" t="str">
        <f>IF(AND(A921="",B921="",C921="",D921="",E921="",F921=""),"",IF(OR(A921="",B921="",C921="",D921="",E921="",F921=""),"Incomplete",IF(COUNTIF($L$5:$L$1004,L921)&gt;1,"Check invoice #",IF(OR(COUNT(E921)=0,COUNT(F921)=0),"Check amounts",IF(OR(E921&lt;0,F921&lt;0,F921&gt;E921),"Check amounts",IF(OR(COUNT(C921)=0,COUNT(D921)=0),"Check dates",IF(D921&lt;C921,"Check dates",IF(ROUND(F921,2)=0,"Paid / zero balance",IF(Setup!$B$4="","Set aging date",IF(D921&gt;=Setup!$B$4,"Current",IF(DATEDIF(D921,Setup!$B$4,"D")&lt;=30,"1–30 days",IF(DATEDIF(D921,Setup!$B$4,"D")&lt;=60,"31–60 days",IF(DATEDIF(D921,Setup!$B$4,"D")&lt;=90,"61–90 days","91+ days")))))))))))))</f>
        <v/>
      </c>
      <c r="I921" s="5"/>
      <c r="J921" s="15">
        <f>IF(OR(H921="Current",H921="1–30 days",H921="31–60 days",H921="61–90 days",H921="91+ days"),F921,0)</f>
        <v>0</v>
      </c>
      <c r="K921">
        <f>IF(J921&gt;0,IF(COUNTIFS($M$5:$M921,M921,$J$5:$J921,"&gt;0")=1,1,0),0)</f>
        <v>0</v>
      </c>
      <c r="L921" t="str">
        <f>IF(A921="","","k"&amp;SUBSTITUTE(SUBSTITUTE(SUBSTITUTE(SUBSTITUTE(SUBSTITUTE(SUBSTITUTE(A921,"~","{t}"),"*","{s}"),"?","{q}"),"&lt;","{lt}"),"&gt;","{gt}"),"=","{eq}"))</f>
        <v/>
      </c>
      <c r="M921" t="str">
        <f>IF(B921="","","k"&amp;SUBSTITUTE(SUBSTITUTE(SUBSTITUTE(SUBSTITUTE(SUBSTITUTE(SUBSTITUTE(B921,"~","{t}"),"*","{s}"),"?","{q}"),"&lt;","{lt}"),"&gt;","{gt}"),"=","{eq}"))</f>
        <v/>
      </c>
    </row>
    <row r="922" spans="1:13" x14ac:dyDescent="0.25">
      <c r="A922" s="5"/>
      <c r="B922" s="5"/>
      <c r="C922" s="8"/>
      <c r="D922" s="8"/>
      <c r="E922" s="12"/>
      <c r="F922" s="12"/>
      <c r="G922" s="13" t="str">
        <f>IF(OR(H922="Current",H922="1–30 days",H922="31–60 days",H922="61–90 days",H922="91+ days"),IF(D922&gt;=Setup!$B$4,0,DATEDIF(D922,Setup!$B$4,"D")),"")</f>
        <v/>
      </c>
      <c r="H922" s="14" t="str">
        <f>IF(AND(A922="",B922="",C922="",D922="",E922="",F922=""),"",IF(OR(A922="",B922="",C922="",D922="",E922="",F922=""),"Incomplete",IF(COUNTIF($L$5:$L$1004,L922)&gt;1,"Check invoice #",IF(OR(COUNT(E922)=0,COUNT(F922)=0),"Check amounts",IF(OR(E922&lt;0,F922&lt;0,F922&gt;E922),"Check amounts",IF(OR(COUNT(C922)=0,COUNT(D922)=0),"Check dates",IF(D922&lt;C922,"Check dates",IF(ROUND(F922,2)=0,"Paid / zero balance",IF(Setup!$B$4="","Set aging date",IF(D922&gt;=Setup!$B$4,"Current",IF(DATEDIF(D922,Setup!$B$4,"D")&lt;=30,"1–30 days",IF(DATEDIF(D922,Setup!$B$4,"D")&lt;=60,"31–60 days",IF(DATEDIF(D922,Setup!$B$4,"D")&lt;=90,"61–90 days","91+ days")))))))))))))</f>
        <v/>
      </c>
      <c r="I922" s="5"/>
      <c r="J922" s="15">
        <f>IF(OR(H922="Current",H922="1–30 days",H922="31–60 days",H922="61–90 days",H922="91+ days"),F922,0)</f>
        <v>0</v>
      </c>
      <c r="K922">
        <f>IF(J922&gt;0,IF(COUNTIFS($M$5:$M922,M922,$J$5:$J922,"&gt;0")=1,1,0),0)</f>
        <v>0</v>
      </c>
      <c r="L922" t="str">
        <f>IF(A922="","","k"&amp;SUBSTITUTE(SUBSTITUTE(SUBSTITUTE(SUBSTITUTE(SUBSTITUTE(SUBSTITUTE(A922,"~","{t}"),"*","{s}"),"?","{q}"),"&lt;","{lt}"),"&gt;","{gt}"),"=","{eq}"))</f>
        <v/>
      </c>
      <c r="M922" t="str">
        <f>IF(B922="","","k"&amp;SUBSTITUTE(SUBSTITUTE(SUBSTITUTE(SUBSTITUTE(SUBSTITUTE(SUBSTITUTE(B922,"~","{t}"),"*","{s}"),"?","{q}"),"&lt;","{lt}"),"&gt;","{gt}"),"=","{eq}"))</f>
        <v/>
      </c>
    </row>
    <row r="923" spans="1:13" x14ac:dyDescent="0.25">
      <c r="A923" s="5"/>
      <c r="B923" s="5"/>
      <c r="C923" s="8"/>
      <c r="D923" s="8"/>
      <c r="E923" s="12"/>
      <c r="F923" s="12"/>
      <c r="G923" s="13" t="str">
        <f>IF(OR(H923="Current",H923="1–30 days",H923="31–60 days",H923="61–90 days",H923="91+ days"),IF(D923&gt;=Setup!$B$4,0,DATEDIF(D923,Setup!$B$4,"D")),"")</f>
        <v/>
      </c>
      <c r="H923" s="14" t="str">
        <f>IF(AND(A923="",B923="",C923="",D923="",E923="",F923=""),"",IF(OR(A923="",B923="",C923="",D923="",E923="",F923=""),"Incomplete",IF(COUNTIF($L$5:$L$1004,L923)&gt;1,"Check invoice #",IF(OR(COUNT(E923)=0,COUNT(F923)=0),"Check amounts",IF(OR(E923&lt;0,F923&lt;0,F923&gt;E923),"Check amounts",IF(OR(COUNT(C923)=0,COUNT(D923)=0),"Check dates",IF(D923&lt;C923,"Check dates",IF(ROUND(F923,2)=0,"Paid / zero balance",IF(Setup!$B$4="","Set aging date",IF(D923&gt;=Setup!$B$4,"Current",IF(DATEDIF(D923,Setup!$B$4,"D")&lt;=30,"1–30 days",IF(DATEDIF(D923,Setup!$B$4,"D")&lt;=60,"31–60 days",IF(DATEDIF(D923,Setup!$B$4,"D")&lt;=90,"61–90 days","91+ days")))))))))))))</f>
        <v/>
      </c>
      <c r="I923" s="5"/>
      <c r="J923" s="15">
        <f>IF(OR(H923="Current",H923="1–30 days",H923="31–60 days",H923="61–90 days",H923="91+ days"),F923,0)</f>
        <v>0</v>
      </c>
      <c r="K923">
        <f>IF(J923&gt;0,IF(COUNTIFS($M$5:$M923,M923,$J$5:$J923,"&gt;0")=1,1,0),0)</f>
        <v>0</v>
      </c>
      <c r="L923" t="str">
        <f>IF(A923="","","k"&amp;SUBSTITUTE(SUBSTITUTE(SUBSTITUTE(SUBSTITUTE(SUBSTITUTE(SUBSTITUTE(A923,"~","{t}"),"*","{s}"),"?","{q}"),"&lt;","{lt}"),"&gt;","{gt}"),"=","{eq}"))</f>
        <v/>
      </c>
      <c r="M923" t="str">
        <f>IF(B923="","","k"&amp;SUBSTITUTE(SUBSTITUTE(SUBSTITUTE(SUBSTITUTE(SUBSTITUTE(SUBSTITUTE(B923,"~","{t}"),"*","{s}"),"?","{q}"),"&lt;","{lt}"),"&gt;","{gt}"),"=","{eq}"))</f>
        <v/>
      </c>
    </row>
    <row r="924" spans="1:13" x14ac:dyDescent="0.25">
      <c r="A924" s="5"/>
      <c r="B924" s="5"/>
      <c r="C924" s="8"/>
      <c r="D924" s="8"/>
      <c r="E924" s="12"/>
      <c r="F924" s="12"/>
      <c r="G924" s="13" t="str">
        <f>IF(OR(H924="Current",H924="1–30 days",H924="31–60 days",H924="61–90 days",H924="91+ days"),IF(D924&gt;=Setup!$B$4,0,DATEDIF(D924,Setup!$B$4,"D")),"")</f>
        <v/>
      </c>
      <c r="H924" s="14" t="str">
        <f>IF(AND(A924="",B924="",C924="",D924="",E924="",F924=""),"",IF(OR(A924="",B924="",C924="",D924="",E924="",F924=""),"Incomplete",IF(COUNTIF($L$5:$L$1004,L924)&gt;1,"Check invoice #",IF(OR(COUNT(E924)=0,COUNT(F924)=0),"Check amounts",IF(OR(E924&lt;0,F924&lt;0,F924&gt;E924),"Check amounts",IF(OR(COUNT(C924)=0,COUNT(D924)=0),"Check dates",IF(D924&lt;C924,"Check dates",IF(ROUND(F924,2)=0,"Paid / zero balance",IF(Setup!$B$4="","Set aging date",IF(D924&gt;=Setup!$B$4,"Current",IF(DATEDIF(D924,Setup!$B$4,"D")&lt;=30,"1–30 days",IF(DATEDIF(D924,Setup!$B$4,"D")&lt;=60,"31–60 days",IF(DATEDIF(D924,Setup!$B$4,"D")&lt;=90,"61–90 days","91+ days")))))))))))))</f>
        <v/>
      </c>
      <c r="I924" s="5"/>
      <c r="J924" s="15">
        <f>IF(OR(H924="Current",H924="1–30 days",H924="31–60 days",H924="61–90 days",H924="91+ days"),F924,0)</f>
        <v>0</v>
      </c>
      <c r="K924">
        <f>IF(J924&gt;0,IF(COUNTIFS($M$5:$M924,M924,$J$5:$J924,"&gt;0")=1,1,0),0)</f>
        <v>0</v>
      </c>
      <c r="L924" t="str">
        <f>IF(A924="","","k"&amp;SUBSTITUTE(SUBSTITUTE(SUBSTITUTE(SUBSTITUTE(SUBSTITUTE(SUBSTITUTE(A924,"~","{t}"),"*","{s}"),"?","{q}"),"&lt;","{lt}"),"&gt;","{gt}"),"=","{eq}"))</f>
        <v/>
      </c>
      <c r="M924" t="str">
        <f>IF(B924="","","k"&amp;SUBSTITUTE(SUBSTITUTE(SUBSTITUTE(SUBSTITUTE(SUBSTITUTE(SUBSTITUTE(B924,"~","{t}"),"*","{s}"),"?","{q}"),"&lt;","{lt}"),"&gt;","{gt}"),"=","{eq}"))</f>
        <v/>
      </c>
    </row>
    <row r="925" spans="1:13" x14ac:dyDescent="0.25">
      <c r="A925" s="5"/>
      <c r="B925" s="5"/>
      <c r="C925" s="8"/>
      <c r="D925" s="8"/>
      <c r="E925" s="12"/>
      <c r="F925" s="12"/>
      <c r="G925" s="13" t="str">
        <f>IF(OR(H925="Current",H925="1–30 days",H925="31–60 days",H925="61–90 days",H925="91+ days"),IF(D925&gt;=Setup!$B$4,0,DATEDIF(D925,Setup!$B$4,"D")),"")</f>
        <v/>
      </c>
      <c r="H925" s="14" t="str">
        <f>IF(AND(A925="",B925="",C925="",D925="",E925="",F925=""),"",IF(OR(A925="",B925="",C925="",D925="",E925="",F925=""),"Incomplete",IF(COUNTIF($L$5:$L$1004,L925)&gt;1,"Check invoice #",IF(OR(COUNT(E925)=0,COUNT(F925)=0),"Check amounts",IF(OR(E925&lt;0,F925&lt;0,F925&gt;E925),"Check amounts",IF(OR(COUNT(C925)=0,COUNT(D925)=0),"Check dates",IF(D925&lt;C925,"Check dates",IF(ROUND(F925,2)=0,"Paid / zero balance",IF(Setup!$B$4="","Set aging date",IF(D925&gt;=Setup!$B$4,"Current",IF(DATEDIF(D925,Setup!$B$4,"D")&lt;=30,"1–30 days",IF(DATEDIF(D925,Setup!$B$4,"D")&lt;=60,"31–60 days",IF(DATEDIF(D925,Setup!$B$4,"D")&lt;=90,"61–90 days","91+ days")))))))))))))</f>
        <v/>
      </c>
      <c r="I925" s="5"/>
      <c r="J925" s="15">
        <f>IF(OR(H925="Current",H925="1–30 days",H925="31–60 days",H925="61–90 days",H925="91+ days"),F925,0)</f>
        <v>0</v>
      </c>
      <c r="K925">
        <f>IF(J925&gt;0,IF(COUNTIFS($M$5:$M925,M925,$J$5:$J925,"&gt;0")=1,1,0),0)</f>
        <v>0</v>
      </c>
      <c r="L925" t="str">
        <f>IF(A925="","","k"&amp;SUBSTITUTE(SUBSTITUTE(SUBSTITUTE(SUBSTITUTE(SUBSTITUTE(SUBSTITUTE(A925,"~","{t}"),"*","{s}"),"?","{q}"),"&lt;","{lt}"),"&gt;","{gt}"),"=","{eq}"))</f>
        <v/>
      </c>
      <c r="M925" t="str">
        <f>IF(B925="","","k"&amp;SUBSTITUTE(SUBSTITUTE(SUBSTITUTE(SUBSTITUTE(SUBSTITUTE(SUBSTITUTE(B925,"~","{t}"),"*","{s}"),"?","{q}"),"&lt;","{lt}"),"&gt;","{gt}"),"=","{eq}"))</f>
        <v/>
      </c>
    </row>
    <row r="926" spans="1:13" x14ac:dyDescent="0.25">
      <c r="A926" s="5"/>
      <c r="B926" s="5"/>
      <c r="C926" s="8"/>
      <c r="D926" s="8"/>
      <c r="E926" s="12"/>
      <c r="F926" s="12"/>
      <c r="G926" s="13" t="str">
        <f>IF(OR(H926="Current",H926="1–30 days",H926="31–60 days",H926="61–90 days",H926="91+ days"),IF(D926&gt;=Setup!$B$4,0,DATEDIF(D926,Setup!$B$4,"D")),"")</f>
        <v/>
      </c>
      <c r="H926" s="14" t="str">
        <f>IF(AND(A926="",B926="",C926="",D926="",E926="",F926=""),"",IF(OR(A926="",B926="",C926="",D926="",E926="",F926=""),"Incomplete",IF(COUNTIF($L$5:$L$1004,L926)&gt;1,"Check invoice #",IF(OR(COUNT(E926)=0,COUNT(F926)=0),"Check amounts",IF(OR(E926&lt;0,F926&lt;0,F926&gt;E926),"Check amounts",IF(OR(COUNT(C926)=0,COUNT(D926)=0),"Check dates",IF(D926&lt;C926,"Check dates",IF(ROUND(F926,2)=0,"Paid / zero balance",IF(Setup!$B$4="","Set aging date",IF(D926&gt;=Setup!$B$4,"Current",IF(DATEDIF(D926,Setup!$B$4,"D")&lt;=30,"1–30 days",IF(DATEDIF(D926,Setup!$B$4,"D")&lt;=60,"31–60 days",IF(DATEDIF(D926,Setup!$B$4,"D")&lt;=90,"61–90 days","91+ days")))))))))))))</f>
        <v/>
      </c>
      <c r="I926" s="5"/>
      <c r="J926" s="15">
        <f>IF(OR(H926="Current",H926="1–30 days",H926="31–60 days",H926="61–90 days",H926="91+ days"),F926,0)</f>
        <v>0</v>
      </c>
      <c r="K926">
        <f>IF(J926&gt;0,IF(COUNTIFS($M$5:$M926,M926,$J$5:$J926,"&gt;0")=1,1,0),0)</f>
        <v>0</v>
      </c>
      <c r="L926" t="str">
        <f>IF(A926="","","k"&amp;SUBSTITUTE(SUBSTITUTE(SUBSTITUTE(SUBSTITUTE(SUBSTITUTE(SUBSTITUTE(A926,"~","{t}"),"*","{s}"),"?","{q}"),"&lt;","{lt}"),"&gt;","{gt}"),"=","{eq}"))</f>
        <v/>
      </c>
      <c r="M926" t="str">
        <f>IF(B926="","","k"&amp;SUBSTITUTE(SUBSTITUTE(SUBSTITUTE(SUBSTITUTE(SUBSTITUTE(SUBSTITUTE(B926,"~","{t}"),"*","{s}"),"?","{q}"),"&lt;","{lt}"),"&gt;","{gt}"),"=","{eq}"))</f>
        <v/>
      </c>
    </row>
    <row r="927" spans="1:13" x14ac:dyDescent="0.25">
      <c r="A927" s="5"/>
      <c r="B927" s="5"/>
      <c r="C927" s="8"/>
      <c r="D927" s="8"/>
      <c r="E927" s="12"/>
      <c r="F927" s="12"/>
      <c r="G927" s="13" t="str">
        <f>IF(OR(H927="Current",H927="1–30 days",H927="31–60 days",H927="61–90 days",H927="91+ days"),IF(D927&gt;=Setup!$B$4,0,DATEDIF(D927,Setup!$B$4,"D")),"")</f>
        <v/>
      </c>
      <c r="H927" s="14" t="str">
        <f>IF(AND(A927="",B927="",C927="",D927="",E927="",F927=""),"",IF(OR(A927="",B927="",C927="",D927="",E927="",F927=""),"Incomplete",IF(COUNTIF($L$5:$L$1004,L927)&gt;1,"Check invoice #",IF(OR(COUNT(E927)=0,COUNT(F927)=0),"Check amounts",IF(OR(E927&lt;0,F927&lt;0,F927&gt;E927),"Check amounts",IF(OR(COUNT(C927)=0,COUNT(D927)=0),"Check dates",IF(D927&lt;C927,"Check dates",IF(ROUND(F927,2)=0,"Paid / zero balance",IF(Setup!$B$4="","Set aging date",IF(D927&gt;=Setup!$B$4,"Current",IF(DATEDIF(D927,Setup!$B$4,"D")&lt;=30,"1–30 days",IF(DATEDIF(D927,Setup!$B$4,"D")&lt;=60,"31–60 days",IF(DATEDIF(D927,Setup!$B$4,"D")&lt;=90,"61–90 days","91+ days")))))))))))))</f>
        <v/>
      </c>
      <c r="I927" s="5"/>
      <c r="J927" s="15">
        <f>IF(OR(H927="Current",H927="1–30 days",H927="31–60 days",H927="61–90 days",H927="91+ days"),F927,0)</f>
        <v>0</v>
      </c>
      <c r="K927">
        <f>IF(J927&gt;0,IF(COUNTIFS($M$5:$M927,M927,$J$5:$J927,"&gt;0")=1,1,0),0)</f>
        <v>0</v>
      </c>
      <c r="L927" t="str">
        <f>IF(A927="","","k"&amp;SUBSTITUTE(SUBSTITUTE(SUBSTITUTE(SUBSTITUTE(SUBSTITUTE(SUBSTITUTE(A927,"~","{t}"),"*","{s}"),"?","{q}"),"&lt;","{lt}"),"&gt;","{gt}"),"=","{eq}"))</f>
        <v/>
      </c>
      <c r="M927" t="str">
        <f>IF(B927="","","k"&amp;SUBSTITUTE(SUBSTITUTE(SUBSTITUTE(SUBSTITUTE(SUBSTITUTE(SUBSTITUTE(B927,"~","{t}"),"*","{s}"),"?","{q}"),"&lt;","{lt}"),"&gt;","{gt}"),"=","{eq}"))</f>
        <v/>
      </c>
    </row>
    <row r="928" spans="1:13" x14ac:dyDescent="0.25">
      <c r="A928" s="5"/>
      <c r="B928" s="5"/>
      <c r="C928" s="8"/>
      <c r="D928" s="8"/>
      <c r="E928" s="12"/>
      <c r="F928" s="12"/>
      <c r="G928" s="13" t="str">
        <f>IF(OR(H928="Current",H928="1–30 days",H928="31–60 days",H928="61–90 days",H928="91+ days"),IF(D928&gt;=Setup!$B$4,0,DATEDIF(D928,Setup!$B$4,"D")),"")</f>
        <v/>
      </c>
      <c r="H928" s="14" t="str">
        <f>IF(AND(A928="",B928="",C928="",D928="",E928="",F928=""),"",IF(OR(A928="",B928="",C928="",D928="",E928="",F928=""),"Incomplete",IF(COUNTIF($L$5:$L$1004,L928)&gt;1,"Check invoice #",IF(OR(COUNT(E928)=0,COUNT(F928)=0),"Check amounts",IF(OR(E928&lt;0,F928&lt;0,F928&gt;E928),"Check amounts",IF(OR(COUNT(C928)=0,COUNT(D928)=0),"Check dates",IF(D928&lt;C928,"Check dates",IF(ROUND(F928,2)=0,"Paid / zero balance",IF(Setup!$B$4="","Set aging date",IF(D928&gt;=Setup!$B$4,"Current",IF(DATEDIF(D928,Setup!$B$4,"D")&lt;=30,"1–30 days",IF(DATEDIF(D928,Setup!$B$4,"D")&lt;=60,"31–60 days",IF(DATEDIF(D928,Setup!$B$4,"D")&lt;=90,"61–90 days","91+ days")))))))))))))</f>
        <v/>
      </c>
      <c r="I928" s="5"/>
      <c r="J928" s="15">
        <f>IF(OR(H928="Current",H928="1–30 days",H928="31–60 days",H928="61–90 days",H928="91+ days"),F928,0)</f>
        <v>0</v>
      </c>
      <c r="K928">
        <f>IF(J928&gt;0,IF(COUNTIFS($M$5:$M928,M928,$J$5:$J928,"&gt;0")=1,1,0),0)</f>
        <v>0</v>
      </c>
      <c r="L928" t="str">
        <f>IF(A928="","","k"&amp;SUBSTITUTE(SUBSTITUTE(SUBSTITUTE(SUBSTITUTE(SUBSTITUTE(SUBSTITUTE(A928,"~","{t}"),"*","{s}"),"?","{q}"),"&lt;","{lt}"),"&gt;","{gt}"),"=","{eq}"))</f>
        <v/>
      </c>
      <c r="M928" t="str">
        <f>IF(B928="","","k"&amp;SUBSTITUTE(SUBSTITUTE(SUBSTITUTE(SUBSTITUTE(SUBSTITUTE(SUBSTITUTE(B928,"~","{t}"),"*","{s}"),"?","{q}"),"&lt;","{lt}"),"&gt;","{gt}"),"=","{eq}"))</f>
        <v/>
      </c>
    </row>
    <row r="929" spans="1:13" x14ac:dyDescent="0.25">
      <c r="A929" s="5"/>
      <c r="B929" s="5"/>
      <c r="C929" s="8"/>
      <c r="D929" s="8"/>
      <c r="E929" s="12"/>
      <c r="F929" s="12"/>
      <c r="G929" s="13" t="str">
        <f>IF(OR(H929="Current",H929="1–30 days",H929="31–60 days",H929="61–90 days",H929="91+ days"),IF(D929&gt;=Setup!$B$4,0,DATEDIF(D929,Setup!$B$4,"D")),"")</f>
        <v/>
      </c>
      <c r="H929" s="14" t="str">
        <f>IF(AND(A929="",B929="",C929="",D929="",E929="",F929=""),"",IF(OR(A929="",B929="",C929="",D929="",E929="",F929=""),"Incomplete",IF(COUNTIF($L$5:$L$1004,L929)&gt;1,"Check invoice #",IF(OR(COUNT(E929)=0,COUNT(F929)=0),"Check amounts",IF(OR(E929&lt;0,F929&lt;0,F929&gt;E929),"Check amounts",IF(OR(COUNT(C929)=0,COUNT(D929)=0),"Check dates",IF(D929&lt;C929,"Check dates",IF(ROUND(F929,2)=0,"Paid / zero balance",IF(Setup!$B$4="","Set aging date",IF(D929&gt;=Setup!$B$4,"Current",IF(DATEDIF(D929,Setup!$B$4,"D")&lt;=30,"1–30 days",IF(DATEDIF(D929,Setup!$B$4,"D")&lt;=60,"31–60 days",IF(DATEDIF(D929,Setup!$B$4,"D")&lt;=90,"61–90 days","91+ days")))))))))))))</f>
        <v/>
      </c>
      <c r="I929" s="5"/>
      <c r="J929" s="15">
        <f>IF(OR(H929="Current",H929="1–30 days",H929="31–60 days",H929="61–90 days",H929="91+ days"),F929,0)</f>
        <v>0</v>
      </c>
      <c r="K929">
        <f>IF(J929&gt;0,IF(COUNTIFS($M$5:$M929,M929,$J$5:$J929,"&gt;0")=1,1,0),0)</f>
        <v>0</v>
      </c>
      <c r="L929" t="str">
        <f>IF(A929="","","k"&amp;SUBSTITUTE(SUBSTITUTE(SUBSTITUTE(SUBSTITUTE(SUBSTITUTE(SUBSTITUTE(A929,"~","{t}"),"*","{s}"),"?","{q}"),"&lt;","{lt}"),"&gt;","{gt}"),"=","{eq}"))</f>
        <v/>
      </c>
      <c r="M929" t="str">
        <f>IF(B929="","","k"&amp;SUBSTITUTE(SUBSTITUTE(SUBSTITUTE(SUBSTITUTE(SUBSTITUTE(SUBSTITUTE(B929,"~","{t}"),"*","{s}"),"?","{q}"),"&lt;","{lt}"),"&gt;","{gt}"),"=","{eq}"))</f>
        <v/>
      </c>
    </row>
    <row r="930" spans="1:13" x14ac:dyDescent="0.25">
      <c r="A930" s="5"/>
      <c r="B930" s="5"/>
      <c r="C930" s="8"/>
      <c r="D930" s="8"/>
      <c r="E930" s="12"/>
      <c r="F930" s="12"/>
      <c r="G930" s="13" t="str">
        <f>IF(OR(H930="Current",H930="1–30 days",H930="31–60 days",H930="61–90 days",H930="91+ days"),IF(D930&gt;=Setup!$B$4,0,DATEDIF(D930,Setup!$B$4,"D")),"")</f>
        <v/>
      </c>
      <c r="H930" s="14" t="str">
        <f>IF(AND(A930="",B930="",C930="",D930="",E930="",F930=""),"",IF(OR(A930="",B930="",C930="",D930="",E930="",F930=""),"Incomplete",IF(COUNTIF($L$5:$L$1004,L930)&gt;1,"Check invoice #",IF(OR(COUNT(E930)=0,COUNT(F930)=0),"Check amounts",IF(OR(E930&lt;0,F930&lt;0,F930&gt;E930),"Check amounts",IF(OR(COUNT(C930)=0,COUNT(D930)=0),"Check dates",IF(D930&lt;C930,"Check dates",IF(ROUND(F930,2)=0,"Paid / zero balance",IF(Setup!$B$4="","Set aging date",IF(D930&gt;=Setup!$B$4,"Current",IF(DATEDIF(D930,Setup!$B$4,"D")&lt;=30,"1–30 days",IF(DATEDIF(D930,Setup!$B$4,"D")&lt;=60,"31–60 days",IF(DATEDIF(D930,Setup!$B$4,"D")&lt;=90,"61–90 days","91+ days")))))))))))))</f>
        <v/>
      </c>
      <c r="I930" s="5"/>
      <c r="J930" s="15">
        <f>IF(OR(H930="Current",H930="1–30 days",H930="31–60 days",H930="61–90 days",H930="91+ days"),F930,0)</f>
        <v>0</v>
      </c>
      <c r="K930">
        <f>IF(J930&gt;0,IF(COUNTIFS($M$5:$M930,M930,$J$5:$J930,"&gt;0")=1,1,0),0)</f>
        <v>0</v>
      </c>
      <c r="L930" t="str">
        <f>IF(A930="","","k"&amp;SUBSTITUTE(SUBSTITUTE(SUBSTITUTE(SUBSTITUTE(SUBSTITUTE(SUBSTITUTE(A930,"~","{t}"),"*","{s}"),"?","{q}"),"&lt;","{lt}"),"&gt;","{gt}"),"=","{eq}"))</f>
        <v/>
      </c>
      <c r="M930" t="str">
        <f>IF(B930="","","k"&amp;SUBSTITUTE(SUBSTITUTE(SUBSTITUTE(SUBSTITUTE(SUBSTITUTE(SUBSTITUTE(B930,"~","{t}"),"*","{s}"),"?","{q}"),"&lt;","{lt}"),"&gt;","{gt}"),"=","{eq}"))</f>
        <v/>
      </c>
    </row>
    <row r="931" spans="1:13" x14ac:dyDescent="0.25">
      <c r="A931" s="5"/>
      <c r="B931" s="5"/>
      <c r="C931" s="8"/>
      <c r="D931" s="8"/>
      <c r="E931" s="12"/>
      <c r="F931" s="12"/>
      <c r="G931" s="13" t="str">
        <f>IF(OR(H931="Current",H931="1–30 days",H931="31–60 days",H931="61–90 days",H931="91+ days"),IF(D931&gt;=Setup!$B$4,0,DATEDIF(D931,Setup!$B$4,"D")),"")</f>
        <v/>
      </c>
      <c r="H931" s="14" t="str">
        <f>IF(AND(A931="",B931="",C931="",D931="",E931="",F931=""),"",IF(OR(A931="",B931="",C931="",D931="",E931="",F931=""),"Incomplete",IF(COUNTIF($L$5:$L$1004,L931)&gt;1,"Check invoice #",IF(OR(COUNT(E931)=0,COUNT(F931)=0),"Check amounts",IF(OR(E931&lt;0,F931&lt;0,F931&gt;E931),"Check amounts",IF(OR(COUNT(C931)=0,COUNT(D931)=0),"Check dates",IF(D931&lt;C931,"Check dates",IF(ROUND(F931,2)=0,"Paid / zero balance",IF(Setup!$B$4="","Set aging date",IF(D931&gt;=Setup!$B$4,"Current",IF(DATEDIF(D931,Setup!$B$4,"D")&lt;=30,"1–30 days",IF(DATEDIF(D931,Setup!$B$4,"D")&lt;=60,"31–60 days",IF(DATEDIF(D931,Setup!$B$4,"D")&lt;=90,"61–90 days","91+ days")))))))))))))</f>
        <v/>
      </c>
      <c r="I931" s="5"/>
      <c r="J931" s="15">
        <f>IF(OR(H931="Current",H931="1–30 days",H931="31–60 days",H931="61–90 days",H931="91+ days"),F931,0)</f>
        <v>0</v>
      </c>
      <c r="K931">
        <f>IF(J931&gt;0,IF(COUNTIFS($M$5:$M931,M931,$J$5:$J931,"&gt;0")=1,1,0),0)</f>
        <v>0</v>
      </c>
      <c r="L931" t="str">
        <f>IF(A931="","","k"&amp;SUBSTITUTE(SUBSTITUTE(SUBSTITUTE(SUBSTITUTE(SUBSTITUTE(SUBSTITUTE(A931,"~","{t}"),"*","{s}"),"?","{q}"),"&lt;","{lt}"),"&gt;","{gt}"),"=","{eq}"))</f>
        <v/>
      </c>
      <c r="M931" t="str">
        <f>IF(B931="","","k"&amp;SUBSTITUTE(SUBSTITUTE(SUBSTITUTE(SUBSTITUTE(SUBSTITUTE(SUBSTITUTE(B931,"~","{t}"),"*","{s}"),"?","{q}"),"&lt;","{lt}"),"&gt;","{gt}"),"=","{eq}"))</f>
        <v/>
      </c>
    </row>
    <row r="932" spans="1:13" x14ac:dyDescent="0.25">
      <c r="A932" s="5"/>
      <c r="B932" s="5"/>
      <c r="C932" s="8"/>
      <c r="D932" s="8"/>
      <c r="E932" s="12"/>
      <c r="F932" s="12"/>
      <c r="G932" s="13" t="str">
        <f>IF(OR(H932="Current",H932="1–30 days",H932="31–60 days",H932="61–90 days",H932="91+ days"),IF(D932&gt;=Setup!$B$4,0,DATEDIF(D932,Setup!$B$4,"D")),"")</f>
        <v/>
      </c>
      <c r="H932" s="14" t="str">
        <f>IF(AND(A932="",B932="",C932="",D932="",E932="",F932=""),"",IF(OR(A932="",B932="",C932="",D932="",E932="",F932=""),"Incomplete",IF(COUNTIF($L$5:$L$1004,L932)&gt;1,"Check invoice #",IF(OR(COUNT(E932)=0,COUNT(F932)=0),"Check amounts",IF(OR(E932&lt;0,F932&lt;0,F932&gt;E932),"Check amounts",IF(OR(COUNT(C932)=0,COUNT(D932)=0),"Check dates",IF(D932&lt;C932,"Check dates",IF(ROUND(F932,2)=0,"Paid / zero balance",IF(Setup!$B$4="","Set aging date",IF(D932&gt;=Setup!$B$4,"Current",IF(DATEDIF(D932,Setup!$B$4,"D")&lt;=30,"1–30 days",IF(DATEDIF(D932,Setup!$B$4,"D")&lt;=60,"31–60 days",IF(DATEDIF(D932,Setup!$B$4,"D")&lt;=90,"61–90 days","91+ days")))))))))))))</f>
        <v/>
      </c>
      <c r="I932" s="5"/>
      <c r="J932" s="15">
        <f>IF(OR(H932="Current",H932="1–30 days",H932="31–60 days",H932="61–90 days",H932="91+ days"),F932,0)</f>
        <v>0</v>
      </c>
      <c r="K932">
        <f>IF(J932&gt;0,IF(COUNTIFS($M$5:$M932,M932,$J$5:$J932,"&gt;0")=1,1,0),0)</f>
        <v>0</v>
      </c>
      <c r="L932" t="str">
        <f>IF(A932="","","k"&amp;SUBSTITUTE(SUBSTITUTE(SUBSTITUTE(SUBSTITUTE(SUBSTITUTE(SUBSTITUTE(A932,"~","{t}"),"*","{s}"),"?","{q}"),"&lt;","{lt}"),"&gt;","{gt}"),"=","{eq}"))</f>
        <v/>
      </c>
      <c r="M932" t="str">
        <f>IF(B932="","","k"&amp;SUBSTITUTE(SUBSTITUTE(SUBSTITUTE(SUBSTITUTE(SUBSTITUTE(SUBSTITUTE(B932,"~","{t}"),"*","{s}"),"?","{q}"),"&lt;","{lt}"),"&gt;","{gt}"),"=","{eq}"))</f>
        <v/>
      </c>
    </row>
    <row r="933" spans="1:13" x14ac:dyDescent="0.25">
      <c r="A933" s="5"/>
      <c r="B933" s="5"/>
      <c r="C933" s="8"/>
      <c r="D933" s="8"/>
      <c r="E933" s="12"/>
      <c r="F933" s="12"/>
      <c r="G933" s="13" t="str">
        <f>IF(OR(H933="Current",H933="1–30 days",H933="31–60 days",H933="61–90 days",H933="91+ days"),IF(D933&gt;=Setup!$B$4,0,DATEDIF(D933,Setup!$B$4,"D")),"")</f>
        <v/>
      </c>
      <c r="H933" s="14" t="str">
        <f>IF(AND(A933="",B933="",C933="",D933="",E933="",F933=""),"",IF(OR(A933="",B933="",C933="",D933="",E933="",F933=""),"Incomplete",IF(COUNTIF($L$5:$L$1004,L933)&gt;1,"Check invoice #",IF(OR(COUNT(E933)=0,COUNT(F933)=0),"Check amounts",IF(OR(E933&lt;0,F933&lt;0,F933&gt;E933),"Check amounts",IF(OR(COUNT(C933)=0,COUNT(D933)=0),"Check dates",IF(D933&lt;C933,"Check dates",IF(ROUND(F933,2)=0,"Paid / zero balance",IF(Setup!$B$4="","Set aging date",IF(D933&gt;=Setup!$B$4,"Current",IF(DATEDIF(D933,Setup!$B$4,"D")&lt;=30,"1–30 days",IF(DATEDIF(D933,Setup!$B$4,"D")&lt;=60,"31–60 days",IF(DATEDIF(D933,Setup!$B$4,"D")&lt;=90,"61–90 days","91+ days")))))))))))))</f>
        <v/>
      </c>
      <c r="I933" s="5"/>
      <c r="J933" s="15">
        <f>IF(OR(H933="Current",H933="1–30 days",H933="31–60 days",H933="61–90 days",H933="91+ days"),F933,0)</f>
        <v>0</v>
      </c>
      <c r="K933">
        <f>IF(J933&gt;0,IF(COUNTIFS($M$5:$M933,M933,$J$5:$J933,"&gt;0")=1,1,0),0)</f>
        <v>0</v>
      </c>
      <c r="L933" t="str">
        <f>IF(A933="","","k"&amp;SUBSTITUTE(SUBSTITUTE(SUBSTITUTE(SUBSTITUTE(SUBSTITUTE(SUBSTITUTE(A933,"~","{t}"),"*","{s}"),"?","{q}"),"&lt;","{lt}"),"&gt;","{gt}"),"=","{eq}"))</f>
        <v/>
      </c>
      <c r="M933" t="str">
        <f>IF(B933="","","k"&amp;SUBSTITUTE(SUBSTITUTE(SUBSTITUTE(SUBSTITUTE(SUBSTITUTE(SUBSTITUTE(B933,"~","{t}"),"*","{s}"),"?","{q}"),"&lt;","{lt}"),"&gt;","{gt}"),"=","{eq}"))</f>
        <v/>
      </c>
    </row>
    <row r="934" spans="1:13" x14ac:dyDescent="0.25">
      <c r="A934" s="5"/>
      <c r="B934" s="5"/>
      <c r="C934" s="8"/>
      <c r="D934" s="8"/>
      <c r="E934" s="12"/>
      <c r="F934" s="12"/>
      <c r="G934" s="13" t="str">
        <f>IF(OR(H934="Current",H934="1–30 days",H934="31–60 days",H934="61–90 days",H934="91+ days"),IF(D934&gt;=Setup!$B$4,0,DATEDIF(D934,Setup!$B$4,"D")),"")</f>
        <v/>
      </c>
      <c r="H934" s="14" t="str">
        <f>IF(AND(A934="",B934="",C934="",D934="",E934="",F934=""),"",IF(OR(A934="",B934="",C934="",D934="",E934="",F934=""),"Incomplete",IF(COUNTIF($L$5:$L$1004,L934)&gt;1,"Check invoice #",IF(OR(COUNT(E934)=0,COUNT(F934)=0),"Check amounts",IF(OR(E934&lt;0,F934&lt;0,F934&gt;E934),"Check amounts",IF(OR(COUNT(C934)=0,COUNT(D934)=0),"Check dates",IF(D934&lt;C934,"Check dates",IF(ROUND(F934,2)=0,"Paid / zero balance",IF(Setup!$B$4="","Set aging date",IF(D934&gt;=Setup!$B$4,"Current",IF(DATEDIF(D934,Setup!$B$4,"D")&lt;=30,"1–30 days",IF(DATEDIF(D934,Setup!$B$4,"D")&lt;=60,"31–60 days",IF(DATEDIF(D934,Setup!$B$4,"D")&lt;=90,"61–90 days","91+ days")))))))))))))</f>
        <v/>
      </c>
      <c r="I934" s="5"/>
      <c r="J934" s="15">
        <f>IF(OR(H934="Current",H934="1–30 days",H934="31–60 days",H934="61–90 days",H934="91+ days"),F934,0)</f>
        <v>0</v>
      </c>
      <c r="K934">
        <f>IF(J934&gt;0,IF(COUNTIFS($M$5:$M934,M934,$J$5:$J934,"&gt;0")=1,1,0),0)</f>
        <v>0</v>
      </c>
      <c r="L934" t="str">
        <f>IF(A934="","","k"&amp;SUBSTITUTE(SUBSTITUTE(SUBSTITUTE(SUBSTITUTE(SUBSTITUTE(SUBSTITUTE(A934,"~","{t}"),"*","{s}"),"?","{q}"),"&lt;","{lt}"),"&gt;","{gt}"),"=","{eq}"))</f>
        <v/>
      </c>
      <c r="M934" t="str">
        <f>IF(B934="","","k"&amp;SUBSTITUTE(SUBSTITUTE(SUBSTITUTE(SUBSTITUTE(SUBSTITUTE(SUBSTITUTE(B934,"~","{t}"),"*","{s}"),"?","{q}"),"&lt;","{lt}"),"&gt;","{gt}"),"=","{eq}"))</f>
        <v/>
      </c>
    </row>
    <row r="935" spans="1:13" x14ac:dyDescent="0.25">
      <c r="A935" s="5"/>
      <c r="B935" s="5"/>
      <c r="C935" s="8"/>
      <c r="D935" s="8"/>
      <c r="E935" s="12"/>
      <c r="F935" s="12"/>
      <c r="G935" s="13" t="str">
        <f>IF(OR(H935="Current",H935="1–30 days",H935="31–60 days",H935="61–90 days",H935="91+ days"),IF(D935&gt;=Setup!$B$4,0,DATEDIF(D935,Setup!$B$4,"D")),"")</f>
        <v/>
      </c>
      <c r="H935" s="14" t="str">
        <f>IF(AND(A935="",B935="",C935="",D935="",E935="",F935=""),"",IF(OR(A935="",B935="",C935="",D935="",E935="",F935=""),"Incomplete",IF(COUNTIF($L$5:$L$1004,L935)&gt;1,"Check invoice #",IF(OR(COUNT(E935)=0,COUNT(F935)=0),"Check amounts",IF(OR(E935&lt;0,F935&lt;0,F935&gt;E935),"Check amounts",IF(OR(COUNT(C935)=0,COUNT(D935)=0),"Check dates",IF(D935&lt;C935,"Check dates",IF(ROUND(F935,2)=0,"Paid / zero balance",IF(Setup!$B$4="","Set aging date",IF(D935&gt;=Setup!$B$4,"Current",IF(DATEDIF(D935,Setup!$B$4,"D")&lt;=30,"1–30 days",IF(DATEDIF(D935,Setup!$B$4,"D")&lt;=60,"31–60 days",IF(DATEDIF(D935,Setup!$B$4,"D")&lt;=90,"61–90 days","91+ days")))))))))))))</f>
        <v/>
      </c>
      <c r="I935" s="5"/>
      <c r="J935" s="15">
        <f>IF(OR(H935="Current",H935="1–30 days",H935="31–60 days",H935="61–90 days",H935="91+ days"),F935,0)</f>
        <v>0</v>
      </c>
      <c r="K935">
        <f>IF(J935&gt;0,IF(COUNTIFS($M$5:$M935,M935,$J$5:$J935,"&gt;0")=1,1,0),0)</f>
        <v>0</v>
      </c>
      <c r="L935" t="str">
        <f>IF(A935="","","k"&amp;SUBSTITUTE(SUBSTITUTE(SUBSTITUTE(SUBSTITUTE(SUBSTITUTE(SUBSTITUTE(A935,"~","{t}"),"*","{s}"),"?","{q}"),"&lt;","{lt}"),"&gt;","{gt}"),"=","{eq}"))</f>
        <v/>
      </c>
      <c r="M935" t="str">
        <f>IF(B935="","","k"&amp;SUBSTITUTE(SUBSTITUTE(SUBSTITUTE(SUBSTITUTE(SUBSTITUTE(SUBSTITUTE(B935,"~","{t}"),"*","{s}"),"?","{q}"),"&lt;","{lt}"),"&gt;","{gt}"),"=","{eq}"))</f>
        <v/>
      </c>
    </row>
    <row r="936" spans="1:13" x14ac:dyDescent="0.25">
      <c r="A936" s="5"/>
      <c r="B936" s="5"/>
      <c r="C936" s="8"/>
      <c r="D936" s="8"/>
      <c r="E936" s="12"/>
      <c r="F936" s="12"/>
      <c r="G936" s="13" t="str">
        <f>IF(OR(H936="Current",H936="1–30 days",H936="31–60 days",H936="61–90 days",H936="91+ days"),IF(D936&gt;=Setup!$B$4,0,DATEDIF(D936,Setup!$B$4,"D")),"")</f>
        <v/>
      </c>
      <c r="H936" s="14" t="str">
        <f>IF(AND(A936="",B936="",C936="",D936="",E936="",F936=""),"",IF(OR(A936="",B936="",C936="",D936="",E936="",F936=""),"Incomplete",IF(COUNTIF($L$5:$L$1004,L936)&gt;1,"Check invoice #",IF(OR(COUNT(E936)=0,COUNT(F936)=0),"Check amounts",IF(OR(E936&lt;0,F936&lt;0,F936&gt;E936),"Check amounts",IF(OR(COUNT(C936)=0,COUNT(D936)=0),"Check dates",IF(D936&lt;C936,"Check dates",IF(ROUND(F936,2)=0,"Paid / zero balance",IF(Setup!$B$4="","Set aging date",IF(D936&gt;=Setup!$B$4,"Current",IF(DATEDIF(D936,Setup!$B$4,"D")&lt;=30,"1–30 days",IF(DATEDIF(D936,Setup!$B$4,"D")&lt;=60,"31–60 days",IF(DATEDIF(D936,Setup!$B$4,"D")&lt;=90,"61–90 days","91+ days")))))))))))))</f>
        <v/>
      </c>
      <c r="I936" s="5"/>
      <c r="J936" s="15">
        <f>IF(OR(H936="Current",H936="1–30 days",H936="31–60 days",H936="61–90 days",H936="91+ days"),F936,0)</f>
        <v>0</v>
      </c>
      <c r="K936">
        <f>IF(J936&gt;0,IF(COUNTIFS($M$5:$M936,M936,$J$5:$J936,"&gt;0")=1,1,0),0)</f>
        <v>0</v>
      </c>
      <c r="L936" t="str">
        <f>IF(A936="","","k"&amp;SUBSTITUTE(SUBSTITUTE(SUBSTITUTE(SUBSTITUTE(SUBSTITUTE(SUBSTITUTE(A936,"~","{t}"),"*","{s}"),"?","{q}"),"&lt;","{lt}"),"&gt;","{gt}"),"=","{eq}"))</f>
        <v/>
      </c>
      <c r="M936" t="str">
        <f>IF(B936="","","k"&amp;SUBSTITUTE(SUBSTITUTE(SUBSTITUTE(SUBSTITUTE(SUBSTITUTE(SUBSTITUTE(B936,"~","{t}"),"*","{s}"),"?","{q}"),"&lt;","{lt}"),"&gt;","{gt}"),"=","{eq}"))</f>
        <v/>
      </c>
    </row>
    <row r="937" spans="1:13" x14ac:dyDescent="0.25">
      <c r="A937" s="5"/>
      <c r="B937" s="5"/>
      <c r="C937" s="8"/>
      <c r="D937" s="8"/>
      <c r="E937" s="12"/>
      <c r="F937" s="12"/>
      <c r="G937" s="13" t="str">
        <f>IF(OR(H937="Current",H937="1–30 days",H937="31–60 days",H937="61–90 days",H937="91+ days"),IF(D937&gt;=Setup!$B$4,0,DATEDIF(D937,Setup!$B$4,"D")),"")</f>
        <v/>
      </c>
      <c r="H937" s="14" t="str">
        <f>IF(AND(A937="",B937="",C937="",D937="",E937="",F937=""),"",IF(OR(A937="",B937="",C937="",D937="",E937="",F937=""),"Incomplete",IF(COUNTIF($L$5:$L$1004,L937)&gt;1,"Check invoice #",IF(OR(COUNT(E937)=0,COUNT(F937)=0),"Check amounts",IF(OR(E937&lt;0,F937&lt;0,F937&gt;E937),"Check amounts",IF(OR(COUNT(C937)=0,COUNT(D937)=0),"Check dates",IF(D937&lt;C937,"Check dates",IF(ROUND(F937,2)=0,"Paid / zero balance",IF(Setup!$B$4="","Set aging date",IF(D937&gt;=Setup!$B$4,"Current",IF(DATEDIF(D937,Setup!$B$4,"D")&lt;=30,"1–30 days",IF(DATEDIF(D937,Setup!$B$4,"D")&lt;=60,"31–60 days",IF(DATEDIF(D937,Setup!$B$4,"D")&lt;=90,"61–90 days","91+ days")))))))))))))</f>
        <v/>
      </c>
      <c r="I937" s="5"/>
      <c r="J937" s="15">
        <f>IF(OR(H937="Current",H937="1–30 days",H937="31–60 days",H937="61–90 days",H937="91+ days"),F937,0)</f>
        <v>0</v>
      </c>
      <c r="K937">
        <f>IF(J937&gt;0,IF(COUNTIFS($M$5:$M937,M937,$J$5:$J937,"&gt;0")=1,1,0),0)</f>
        <v>0</v>
      </c>
      <c r="L937" t="str">
        <f>IF(A937="","","k"&amp;SUBSTITUTE(SUBSTITUTE(SUBSTITUTE(SUBSTITUTE(SUBSTITUTE(SUBSTITUTE(A937,"~","{t}"),"*","{s}"),"?","{q}"),"&lt;","{lt}"),"&gt;","{gt}"),"=","{eq}"))</f>
        <v/>
      </c>
      <c r="M937" t="str">
        <f>IF(B937="","","k"&amp;SUBSTITUTE(SUBSTITUTE(SUBSTITUTE(SUBSTITUTE(SUBSTITUTE(SUBSTITUTE(B937,"~","{t}"),"*","{s}"),"?","{q}"),"&lt;","{lt}"),"&gt;","{gt}"),"=","{eq}"))</f>
        <v/>
      </c>
    </row>
    <row r="938" spans="1:13" x14ac:dyDescent="0.25">
      <c r="A938" s="5"/>
      <c r="B938" s="5"/>
      <c r="C938" s="8"/>
      <c r="D938" s="8"/>
      <c r="E938" s="12"/>
      <c r="F938" s="12"/>
      <c r="G938" s="13" t="str">
        <f>IF(OR(H938="Current",H938="1–30 days",H938="31–60 days",H938="61–90 days",H938="91+ days"),IF(D938&gt;=Setup!$B$4,0,DATEDIF(D938,Setup!$B$4,"D")),"")</f>
        <v/>
      </c>
      <c r="H938" s="14" t="str">
        <f>IF(AND(A938="",B938="",C938="",D938="",E938="",F938=""),"",IF(OR(A938="",B938="",C938="",D938="",E938="",F938=""),"Incomplete",IF(COUNTIF($L$5:$L$1004,L938)&gt;1,"Check invoice #",IF(OR(COUNT(E938)=0,COUNT(F938)=0),"Check amounts",IF(OR(E938&lt;0,F938&lt;0,F938&gt;E938),"Check amounts",IF(OR(COUNT(C938)=0,COUNT(D938)=0),"Check dates",IF(D938&lt;C938,"Check dates",IF(ROUND(F938,2)=0,"Paid / zero balance",IF(Setup!$B$4="","Set aging date",IF(D938&gt;=Setup!$B$4,"Current",IF(DATEDIF(D938,Setup!$B$4,"D")&lt;=30,"1–30 days",IF(DATEDIF(D938,Setup!$B$4,"D")&lt;=60,"31–60 days",IF(DATEDIF(D938,Setup!$B$4,"D")&lt;=90,"61–90 days","91+ days")))))))))))))</f>
        <v/>
      </c>
      <c r="I938" s="5"/>
      <c r="J938" s="15">
        <f>IF(OR(H938="Current",H938="1–30 days",H938="31–60 days",H938="61–90 days",H938="91+ days"),F938,0)</f>
        <v>0</v>
      </c>
      <c r="K938">
        <f>IF(J938&gt;0,IF(COUNTIFS($M$5:$M938,M938,$J$5:$J938,"&gt;0")=1,1,0),0)</f>
        <v>0</v>
      </c>
      <c r="L938" t="str">
        <f>IF(A938="","","k"&amp;SUBSTITUTE(SUBSTITUTE(SUBSTITUTE(SUBSTITUTE(SUBSTITUTE(SUBSTITUTE(A938,"~","{t}"),"*","{s}"),"?","{q}"),"&lt;","{lt}"),"&gt;","{gt}"),"=","{eq}"))</f>
        <v/>
      </c>
      <c r="M938" t="str">
        <f>IF(B938="","","k"&amp;SUBSTITUTE(SUBSTITUTE(SUBSTITUTE(SUBSTITUTE(SUBSTITUTE(SUBSTITUTE(B938,"~","{t}"),"*","{s}"),"?","{q}"),"&lt;","{lt}"),"&gt;","{gt}"),"=","{eq}"))</f>
        <v/>
      </c>
    </row>
    <row r="939" spans="1:13" x14ac:dyDescent="0.25">
      <c r="A939" s="5"/>
      <c r="B939" s="5"/>
      <c r="C939" s="8"/>
      <c r="D939" s="8"/>
      <c r="E939" s="12"/>
      <c r="F939" s="12"/>
      <c r="G939" s="13" t="str">
        <f>IF(OR(H939="Current",H939="1–30 days",H939="31–60 days",H939="61–90 days",H939="91+ days"),IF(D939&gt;=Setup!$B$4,0,DATEDIF(D939,Setup!$B$4,"D")),"")</f>
        <v/>
      </c>
      <c r="H939" s="14" t="str">
        <f>IF(AND(A939="",B939="",C939="",D939="",E939="",F939=""),"",IF(OR(A939="",B939="",C939="",D939="",E939="",F939=""),"Incomplete",IF(COUNTIF($L$5:$L$1004,L939)&gt;1,"Check invoice #",IF(OR(COUNT(E939)=0,COUNT(F939)=0),"Check amounts",IF(OR(E939&lt;0,F939&lt;0,F939&gt;E939),"Check amounts",IF(OR(COUNT(C939)=0,COUNT(D939)=0),"Check dates",IF(D939&lt;C939,"Check dates",IF(ROUND(F939,2)=0,"Paid / zero balance",IF(Setup!$B$4="","Set aging date",IF(D939&gt;=Setup!$B$4,"Current",IF(DATEDIF(D939,Setup!$B$4,"D")&lt;=30,"1–30 days",IF(DATEDIF(D939,Setup!$B$4,"D")&lt;=60,"31–60 days",IF(DATEDIF(D939,Setup!$B$4,"D")&lt;=90,"61–90 days","91+ days")))))))))))))</f>
        <v/>
      </c>
      <c r="I939" s="5"/>
      <c r="J939" s="15">
        <f>IF(OR(H939="Current",H939="1–30 days",H939="31–60 days",H939="61–90 days",H939="91+ days"),F939,0)</f>
        <v>0</v>
      </c>
      <c r="K939">
        <f>IF(J939&gt;0,IF(COUNTIFS($M$5:$M939,M939,$J$5:$J939,"&gt;0")=1,1,0),0)</f>
        <v>0</v>
      </c>
      <c r="L939" t="str">
        <f>IF(A939="","","k"&amp;SUBSTITUTE(SUBSTITUTE(SUBSTITUTE(SUBSTITUTE(SUBSTITUTE(SUBSTITUTE(A939,"~","{t}"),"*","{s}"),"?","{q}"),"&lt;","{lt}"),"&gt;","{gt}"),"=","{eq}"))</f>
        <v/>
      </c>
      <c r="M939" t="str">
        <f>IF(B939="","","k"&amp;SUBSTITUTE(SUBSTITUTE(SUBSTITUTE(SUBSTITUTE(SUBSTITUTE(SUBSTITUTE(B939,"~","{t}"),"*","{s}"),"?","{q}"),"&lt;","{lt}"),"&gt;","{gt}"),"=","{eq}"))</f>
        <v/>
      </c>
    </row>
    <row r="940" spans="1:13" x14ac:dyDescent="0.25">
      <c r="A940" s="5"/>
      <c r="B940" s="5"/>
      <c r="C940" s="8"/>
      <c r="D940" s="8"/>
      <c r="E940" s="12"/>
      <c r="F940" s="12"/>
      <c r="G940" s="13" t="str">
        <f>IF(OR(H940="Current",H940="1–30 days",H940="31–60 days",H940="61–90 days",H940="91+ days"),IF(D940&gt;=Setup!$B$4,0,DATEDIF(D940,Setup!$B$4,"D")),"")</f>
        <v/>
      </c>
      <c r="H940" s="14" t="str">
        <f>IF(AND(A940="",B940="",C940="",D940="",E940="",F940=""),"",IF(OR(A940="",B940="",C940="",D940="",E940="",F940=""),"Incomplete",IF(COUNTIF($L$5:$L$1004,L940)&gt;1,"Check invoice #",IF(OR(COUNT(E940)=0,COUNT(F940)=0),"Check amounts",IF(OR(E940&lt;0,F940&lt;0,F940&gt;E940),"Check amounts",IF(OR(COUNT(C940)=0,COUNT(D940)=0),"Check dates",IF(D940&lt;C940,"Check dates",IF(ROUND(F940,2)=0,"Paid / zero balance",IF(Setup!$B$4="","Set aging date",IF(D940&gt;=Setup!$B$4,"Current",IF(DATEDIF(D940,Setup!$B$4,"D")&lt;=30,"1–30 days",IF(DATEDIF(D940,Setup!$B$4,"D")&lt;=60,"31–60 days",IF(DATEDIF(D940,Setup!$B$4,"D")&lt;=90,"61–90 days","91+ days")))))))))))))</f>
        <v/>
      </c>
      <c r="I940" s="5"/>
      <c r="J940" s="15">
        <f>IF(OR(H940="Current",H940="1–30 days",H940="31–60 days",H940="61–90 days",H940="91+ days"),F940,0)</f>
        <v>0</v>
      </c>
      <c r="K940">
        <f>IF(J940&gt;0,IF(COUNTIFS($M$5:$M940,M940,$J$5:$J940,"&gt;0")=1,1,0),0)</f>
        <v>0</v>
      </c>
      <c r="L940" t="str">
        <f>IF(A940="","","k"&amp;SUBSTITUTE(SUBSTITUTE(SUBSTITUTE(SUBSTITUTE(SUBSTITUTE(SUBSTITUTE(A940,"~","{t}"),"*","{s}"),"?","{q}"),"&lt;","{lt}"),"&gt;","{gt}"),"=","{eq}"))</f>
        <v/>
      </c>
      <c r="M940" t="str">
        <f>IF(B940="","","k"&amp;SUBSTITUTE(SUBSTITUTE(SUBSTITUTE(SUBSTITUTE(SUBSTITUTE(SUBSTITUTE(B940,"~","{t}"),"*","{s}"),"?","{q}"),"&lt;","{lt}"),"&gt;","{gt}"),"=","{eq}"))</f>
        <v/>
      </c>
    </row>
    <row r="941" spans="1:13" x14ac:dyDescent="0.25">
      <c r="A941" s="5"/>
      <c r="B941" s="5"/>
      <c r="C941" s="8"/>
      <c r="D941" s="8"/>
      <c r="E941" s="12"/>
      <c r="F941" s="12"/>
      <c r="G941" s="13" t="str">
        <f>IF(OR(H941="Current",H941="1–30 days",H941="31–60 days",H941="61–90 days",H941="91+ days"),IF(D941&gt;=Setup!$B$4,0,DATEDIF(D941,Setup!$B$4,"D")),"")</f>
        <v/>
      </c>
      <c r="H941" s="14" t="str">
        <f>IF(AND(A941="",B941="",C941="",D941="",E941="",F941=""),"",IF(OR(A941="",B941="",C941="",D941="",E941="",F941=""),"Incomplete",IF(COUNTIF($L$5:$L$1004,L941)&gt;1,"Check invoice #",IF(OR(COUNT(E941)=0,COUNT(F941)=0),"Check amounts",IF(OR(E941&lt;0,F941&lt;0,F941&gt;E941),"Check amounts",IF(OR(COUNT(C941)=0,COUNT(D941)=0),"Check dates",IF(D941&lt;C941,"Check dates",IF(ROUND(F941,2)=0,"Paid / zero balance",IF(Setup!$B$4="","Set aging date",IF(D941&gt;=Setup!$B$4,"Current",IF(DATEDIF(D941,Setup!$B$4,"D")&lt;=30,"1–30 days",IF(DATEDIF(D941,Setup!$B$4,"D")&lt;=60,"31–60 days",IF(DATEDIF(D941,Setup!$B$4,"D")&lt;=90,"61–90 days","91+ days")))))))))))))</f>
        <v/>
      </c>
      <c r="I941" s="5"/>
      <c r="J941" s="15">
        <f>IF(OR(H941="Current",H941="1–30 days",H941="31–60 days",H941="61–90 days",H941="91+ days"),F941,0)</f>
        <v>0</v>
      </c>
      <c r="K941">
        <f>IF(J941&gt;0,IF(COUNTIFS($M$5:$M941,M941,$J$5:$J941,"&gt;0")=1,1,0),0)</f>
        <v>0</v>
      </c>
      <c r="L941" t="str">
        <f>IF(A941="","","k"&amp;SUBSTITUTE(SUBSTITUTE(SUBSTITUTE(SUBSTITUTE(SUBSTITUTE(SUBSTITUTE(A941,"~","{t}"),"*","{s}"),"?","{q}"),"&lt;","{lt}"),"&gt;","{gt}"),"=","{eq}"))</f>
        <v/>
      </c>
      <c r="M941" t="str">
        <f>IF(B941="","","k"&amp;SUBSTITUTE(SUBSTITUTE(SUBSTITUTE(SUBSTITUTE(SUBSTITUTE(SUBSTITUTE(B941,"~","{t}"),"*","{s}"),"?","{q}"),"&lt;","{lt}"),"&gt;","{gt}"),"=","{eq}"))</f>
        <v/>
      </c>
    </row>
    <row r="942" spans="1:13" x14ac:dyDescent="0.25">
      <c r="A942" s="5"/>
      <c r="B942" s="5"/>
      <c r="C942" s="8"/>
      <c r="D942" s="8"/>
      <c r="E942" s="12"/>
      <c r="F942" s="12"/>
      <c r="G942" s="13" t="str">
        <f>IF(OR(H942="Current",H942="1–30 days",H942="31–60 days",H942="61–90 days",H942="91+ days"),IF(D942&gt;=Setup!$B$4,0,DATEDIF(D942,Setup!$B$4,"D")),"")</f>
        <v/>
      </c>
      <c r="H942" s="14" t="str">
        <f>IF(AND(A942="",B942="",C942="",D942="",E942="",F942=""),"",IF(OR(A942="",B942="",C942="",D942="",E942="",F942=""),"Incomplete",IF(COUNTIF($L$5:$L$1004,L942)&gt;1,"Check invoice #",IF(OR(COUNT(E942)=0,COUNT(F942)=0),"Check amounts",IF(OR(E942&lt;0,F942&lt;0,F942&gt;E942),"Check amounts",IF(OR(COUNT(C942)=0,COUNT(D942)=0),"Check dates",IF(D942&lt;C942,"Check dates",IF(ROUND(F942,2)=0,"Paid / zero balance",IF(Setup!$B$4="","Set aging date",IF(D942&gt;=Setup!$B$4,"Current",IF(DATEDIF(D942,Setup!$B$4,"D")&lt;=30,"1–30 days",IF(DATEDIF(D942,Setup!$B$4,"D")&lt;=60,"31–60 days",IF(DATEDIF(D942,Setup!$B$4,"D")&lt;=90,"61–90 days","91+ days")))))))))))))</f>
        <v/>
      </c>
      <c r="I942" s="5"/>
      <c r="J942" s="15">
        <f>IF(OR(H942="Current",H942="1–30 days",H942="31–60 days",H942="61–90 days",H942="91+ days"),F942,0)</f>
        <v>0</v>
      </c>
      <c r="K942">
        <f>IF(J942&gt;0,IF(COUNTIFS($M$5:$M942,M942,$J$5:$J942,"&gt;0")=1,1,0),0)</f>
        <v>0</v>
      </c>
      <c r="L942" t="str">
        <f>IF(A942="","","k"&amp;SUBSTITUTE(SUBSTITUTE(SUBSTITUTE(SUBSTITUTE(SUBSTITUTE(SUBSTITUTE(A942,"~","{t}"),"*","{s}"),"?","{q}"),"&lt;","{lt}"),"&gt;","{gt}"),"=","{eq}"))</f>
        <v/>
      </c>
      <c r="M942" t="str">
        <f>IF(B942="","","k"&amp;SUBSTITUTE(SUBSTITUTE(SUBSTITUTE(SUBSTITUTE(SUBSTITUTE(SUBSTITUTE(B942,"~","{t}"),"*","{s}"),"?","{q}"),"&lt;","{lt}"),"&gt;","{gt}"),"=","{eq}"))</f>
        <v/>
      </c>
    </row>
    <row r="943" spans="1:13" x14ac:dyDescent="0.25">
      <c r="A943" s="5"/>
      <c r="B943" s="5"/>
      <c r="C943" s="8"/>
      <c r="D943" s="8"/>
      <c r="E943" s="12"/>
      <c r="F943" s="12"/>
      <c r="G943" s="13" t="str">
        <f>IF(OR(H943="Current",H943="1–30 days",H943="31–60 days",H943="61–90 days",H943="91+ days"),IF(D943&gt;=Setup!$B$4,0,DATEDIF(D943,Setup!$B$4,"D")),"")</f>
        <v/>
      </c>
      <c r="H943" s="14" t="str">
        <f>IF(AND(A943="",B943="",C943="",D943="",E943="",F943=""),"",IF(OR(A943="",B943="",C943="",D943="",E943="",F943=""),"Incomplete",IF(COUNTIF($L$5:$L$1004,L943)&gt;1,"Check invoice #",IF(OR(COUNT(E943)=0,COUNT(F943)=0),"Check amounts",IF(OR(E943&lt;0,F943&lt;0,F943&gt;E943),"Check amounts",IF(OR(COUNT(C943)=0,COUNT(D943)=0),"Check dates",IF(D943&lt;C943,"Check dates",IF(ROUND(F943,2)=0,"Paid / zero balance",IF(Setup!$B$4="","Set aging date",IF(D943&gt;=Setup!$B$4,"Current",IF(DATEDIF(D943,Setup!$B$4,"D")&lt;=30,"1–30 days",IF(DATEDIF(D943,Setup!$B$4,"D")&lt;=60,"31–60 days",IF(DATEDIF(D943,Setup!$B$4,"D")&lt;=90,"61–90 days","91+ days")))))))))))))</f>
        <v/>
      </c>
      <c r="I943" s="5"/>
      <c r="J943" s="15">
        <f>IF(OR(H943="Current",H943="1–30 days",H943="31–60 days",H943="61–90 days",H943="91+ days"),F943,0)</f>
        <v>0</v>
      </c>
      <c r="K943">
        <f>IF(J943&gt;0,IF(COUNTIFS($M$5:$M943,M943,$J$5:$J943,"&gt;0")=1,1,0),0)</f>
        <v>0</v>
      </c>
      <c r="L943" t="str">
        <f>IF(A943="","","k"&amp;SUBSTITUTE(SUBSTITUTE(SUBSTITUTE(SUBSTITUTE(SUBSTITUTE(SUBSTITUTE(A943,"~","{t}"),"*","{s}"),"?","{q}"),"&lt;","{lt}"),"&gt;","{gt}"),"=","{eq}"))</f>
        <v/>
      </c>
      <c r="M943" t="str">
        <f>IF(B943="","","k"&amp;SUBSTITUTE(SUBSTITUTE(SUBSTITUTE(SUBSTITUTE(SUBSTITUTE(SUBSTITUTE(B943,"~","{t}"),"*","{s}"),"?","{q}"),"&lt;","{lt}"),"&gt;","{gt}"),"=","{eq}"))</f>
        <v/>
      </c>
    </row>
    <row r="944" spans="1:13" x14ac:dyDescent="0.25">
      <c r="A944" s="5"/>
      <c r="B944" s="5"/>
      <c r="C944" s="8"/>
      <c r="D944" s="8"/>
      <c r="E944" s="12"/>
      <c r="F944" s="12"/>
      <c r="G944" s="13" t="str">
        <f>IF(OR(H944="Current",H944="1–30 days",H944="31–60 days",H944="61–90 days",H944="91+ days"),IF(D944&gt;=Setup!$B$4,0,DATEDIF(D944,Setup!$B$4,"D")),"")</f>
        <v/>
      </c>
      <c r="H944" s="14" t="str">
        <f>IF(AND(A944="",B944="",C944="",D944="",E944="",F944=""),"",IF(OR(A944="",B944="",C944="",D944="",E944="",F944=""),"Incomplete",IF(COUNTIF($L$5:$L$1004,L944)&gt;1,"Check invoice #",IF(OR(COUNT(E944)=0,COUNT(F944)=0),"Check amounts",IF(OR(E944&lt;0,F944&lt;0,F944&gt;E944),"Check amounts",IF(OR(COUNT(C944)=0,COUNT(D944)=0),"Check dates",IF(D944&lt;C944,"Check dates",IF(ROUND(F944,2)=0,"Paid / zero balance",IF(Setup!$B$4="","Set aging date",IF(D944&gt;=Setup!$B$4,"Current",IF(DATEDIF(D944,Setup!$B$4,"D")&lt;=30,"1–30 days",IF(DATEDIF(D944,Setup!$B$4,"D")&lt;=60,"31–60 days",IF(DATEDIF(D944,Setup!$B$4,"D")&lt;=90,"61–90 days","91+ days")))))))))))))</f>
        <v/>
      </c>
      <c r="I944" s="5"/>
      <c r="J944" s="15">
        <f>IF(OR(H944="Current",H944="1–30 days",H944="31–60 days",H944="61–90 days",H944="91+ days"),F944,0)</f>
        <v>0</v>
      </c>
      <c r="K944">
        <f>IF(J944&gt;0,IF(COUNTIFS($M$5:$M944,M944,$J$5:$J944,"&gt;0")=1,1,0),0)</f>
        <v>0</v>
      </c>
      <c r="L944" t="str">
        <f>IF(A944="","","k"&amp;SUBSTITUTE(SUBSTITUTE(SUBSTITUTE(SUBSTITUTE(SUBSTITUTE(SUBSTITUTE(A944,"~","{t}"),"*","{s}"),"?","{q}"),"&lt;","{lt}"),"&gt;","{gt}"),"=","{eq}"))</f>
        <v/>
      </c>
      <c r="M944" t="str">
        <f>IF(B944="","","k"&amp;SUBSTITUTE(SUBSTITUTE(SUBSTITUTE(SUBSTITUTE(SUBSTITUTE(SUBSTITUTE(B944,"~","{t}"),"*","{s}"),"?","{q}"),"&lt;","{lt}"),"&gt;","{gt}"),"=","{eq}"))</f>
        <v/>
      </c>
    </row>
    <row r="945" spans="1:13" x14ac:dyDescent="0.25">
      <c r="A945" s="5"/>
      <c r="B945" s="5"/>
      <c r="C945" s="8"/>
      <c r="D945" s="8"/>
      <c r="E945" s="12"/>
      <c r="F945" s="12"/>
      <c r="G945" s="13" t="str">
        <f>IF(OR(H945="Current",H945="1–30 days",H945="31–60 days",H945="61–90 days",H945="91+ days"),IF(D945&gt;=Setup!$B$4,0,DATEDIF(D945,Setup!$B$4,"D")),"")</f>
        <v/>
      </c>
      <c r="H945" s="14" t="str">
        <f>IF(AND(A945="",B945="",C945="",D945="",E945="",F945=""),"",IF(OR(A945="",B945="",C945="",D945="",E945="",F945=""),"Incomplete",IF(COUNTIF($L$5:$L$1004,L945)&gt;1,"Check invoice #",IF(OR(COUNT(E945)=0,COUNT(F945)=0),"Check amounts",IF(OR(E945&lt;0,F945&lt;0,F945&gt;E945),"Check amounts",IF(OR(COUNT(C945)=0,COUNT(D945)=0),"Check dates",IF(D945&lt;C945,"Check dates",IF(ROUND(F945,2)=0,"Paid / zero balance",IF(Setup!$B$4="","Set aging date",IF(D945&gt;=Setup!$B$4,"Current",IF(DATEDIF(D945,Setup!$B$4,"D")&lt;=30,"1–30 days",IF(DATEDIF(D945,Setup!$B$4,"D")&lt;=60,"31–60 days",IF(DATEDIF(D945,Setup!$B$4,"D")&lt;=90,"61–90 days","91+ days")))))))))))))</f>
        <v/>
      </c>
      <c r="I945" s="5"/>
      <c r="J945" s="15">
        <f>IF(OR(H945="Current",H945="1–30 days",H945="31–60 days",H945="61–90 days",H945="91+ days"),F945,0)</f>
        <v>0</v>
      </c>
      <c r="K945">
        <f>IF(J945&gt;0,IF(COUNTIFS($M$5:$M945,M945,$J$5:$J945,"&gt;0")=1,1,0),0)</f>
        <v>0</v>
      </c>
      <c r="L945" t="str">
        <f>IF(A945="","","k"&amp;SUBSTITUTE(SUBSTITUTE(SUBSTITUTE(SUBSTITUTE(SUBSTITUTE(SUBSTITUTE(A945,"~","{t}"),"*","{s}"),"?","{q}"),"&lt;","{lt}"),"&gt;","{gt}"),"=","{eq}"))</f>
        <v/>
      </c>
      <c r="M945" t="str">
        <f>IF(B945="","","k"&amp;SUBSTITUTE(SUBSTITUTE(SUBSTITUTE(SUBSTITUTE(SUBSTITUTE(SUBSTITUTE(B945,"~","{t}"),"*","{s}"),"?","{q}"),"&lt;","{lt}"),"&gt;","{gt}"),"=","{eq}"))</f>
        <v/>
      </c>
    </row>
    <row r="946" spans="1:13" x14ac:dyDescent="0.25">
      <c r="A946" s="5"/>
      <c r="B946" s="5"/>
      <c r="C946" s="8"/>
      <c r="D946" s="8"/>
      <c r="E946" s="12"/>
      <c r="F946" s="12"/>
      <c r="G946" s="13" t="str">
        <f>IF(OR(H946="Current",H946="1–30 days",H946="31–60 days",H946="61–90 days",H946="91+ days"),IF(D946&gt;=Setup!$B$4,0,DATEDIF(D946,Setup!$B$4,"D")),"")</f>
        <v/>
      </c>
      <c r="H946" s="14" t="str">
        <f>IF(AND(A946="",B946="",C946="",D946="",E946="",F946=""),"",IF(OR(A946="",B946="",C946="",D946="",E946="",F946=""),"Incomplete",IF(COUNTIF($L$5:$L$1004,L946)&gt;1,"Check invoice #",IF(OR(COUNT(E946)=0,COUNT(F946)=0),"Check amounts",IF(OR(E946&lt;0,F946&lt;0,F946&gt;E946),"Check amounts",IF(OR(COUNT(C946)=0,COUNT(D946)=0),"Check dates",IF(D946&lt;C946,"Check dates",IF(ROUND(F946,2)=0,"Paid / zero balance",IF(Setup!$B$4="","Set aging date",IF(D946&gt;=Setup!$B$4,"Current",IF(DATEDIF(D946,Setup!$B$4,"D")&lt;=30,"1–30 days",IF(DATEDIF(D946,Setup!$B$4,"D")&lt;=60,"31–60 days",IF(DATEDIF(D946,Setup!$B$4,"D")&lt;=90,"61–90 days","91+ days")))))))))))))</f>
        <v/>
      </c>
      <c r="I946" s="5"/>
      <c r="J946" s="15">
        <f>IF(OR(H946="Current",H946="1–30 days",H946="31–60 days",H946="61–90 days",H946="91+ days"),F946,0)</f>
        <v>0</v>
      </c>
      <c r="K946">
        <f>IF(J946&gt;0,IF(COUNTIFS($M$5:$M946,M946,$J$5:$J946,"&gt;0")=1,1,0),0)</f>
        <v>0</v>
      </c>
      <c r="L946" t="str">
        <f>IF(A946="","","k"&amp;SUBSTITUTE(SUBSTITUTE(SUBSTITUTE(SUBSTITUTE(SUBSTITUTE(SUBSTITUTE(A946,"~","{t}"),"*","{s}"),"?","{q}"),"&lt;","{lt}"),"&gt;","{gt}"),"=","{eq}"))</f>
        <v/>
      </c>
      <c r="M946" t="str">
        <f>IF(B946="","","k"&amp;SUBSTITUTE(SUBSTITUTE(SUBSTITUTE(SUBSTITUTE(SUBSTITUTE(SUBSTITUTE(B946,"~","{t}"),"*","{s}"),"?","{q}"),"&lt;","{lt}"),"&gt;","{gt}"),"=","{eq}"))</f>
        <v/>
      </c>
    </row>
    <row r="947" spans="1:13" x14ac:dyDescent="0.25">
      <c r="A947" s="5"/>
      <c r="B947" s="5"/>
      <c r="C947" s="8"/>
      <c r="D947" s="8"/>
      <c r="E947" s="12"/>
      <c r="F947" s="12"/>
      <c r="G947" s="13" t="str">
        <f>IF(OR(H947="Current",H947="1–30 days",H947="31–60 days",H947="61–90 days",H947="91+ days"),IF(D947&gt;=Setup!$B$4,0,DATEDIF(D947,Setup!$B$4,"D")),"")</f>
        <v/>
      </c>
      <c r="H947" s="14" t="str">
        <f>IF(AND(A947="",B947="",C947="",D947="",E947="",F947=""),"",IF(OR(A947="",B947="",C947="",D947="",E947="",F947=""),"Incomplete",IF(COUNTIF($L$5:$L$1004,L947)&gt;1,"Check invoice #",IF(OR(COUNT(E947)=0,COUNT(F947)=0),"Check amounts",IF(OR(E947&lt;0,F947&lt;0,F947&gt;E947),"Check amounts",IF(OR(COUNT(C947)=0,COUNT(D947)=0),"Check dates",IF(D947&lt;C947,"Check dates",IF(ROUND(F947,2)=0,"Paid / zero balance",IF(Setup!$B$4="","Set aging date",IF(D947&gt;=Setup!$B$4,"Current",IF(DATEDIF(D947,Setup!$B$4,"D")&lt;=30,"1–30 days",IF(DATEDIF(D947,Setup!$B$4,"D")&lt;=60,"31–60 days",IF(DATEDIF(D947,Setup!$B$4,"D")&lt;=90,"61–90 days","91+ days")))))))))))))</f>
        <v/>
      </c>
      <c r="I947" s="5"/>
      <c r="J947" s="15">
        <f>IF(OR(H947="Current",H947="1–30 days",H947="31–60 days",H947="61–90 days",H947="91+ days"),F947,0)</f>
        <v>0</v>
      </c>
      <c r="K947">
        <f>IF(J947&gt;0,IF(COUNTIFS($M$5:$M947,M947,$J$5:$J947,"&gt;0")=1,1,0),0)</f>
        <v>0</v>
      </c>
      <c r="L947" t="str">
        <f>IF(A947="","","k"&amp;SUBSTITUTE(SUBSTITUTE(SUBSTITUTE(SUBSTITUTE(SUBSTITUTE(SUBSTITUTE(A947,"~","{t}"),"*","{s}"),"?","{q}"),"&lt;","{lt}"),"&gt;","{gt}"),"=","{eq}"))</f>
        <v/>
      </c>
      <c r="M947" t="str">
        <f>IF(B947="","","k"&amp;SUBSTITUTE(SUBSTITUTE(SUBSTITUTE(SUBSTITUTE(SUBSTITUTE(SUBSTITUTE(B947,"~","{t}"),"*","{s}"),"?","{q}"),"&lt;","{lt}"),"&gt;","{gt}"),"=","{eq}"))</f>
        <v/>
      </c>
    </row>
    <row r="948" spans="1:13" x14ac:dyDescent="0.25">
      <c r="A948" s="5"/>
      <c r="B948" s="5"/>
      <c r="C948" s="8"/>
      <c r="D948" s="8"/>
      <c r="E948" s="12"/>
      <c r="F948" s="12"/>
      <c r="G948" s="13" t="str">
        <f>IF(OR(H948="Current",H948="1–30 days",H948="31–60 days",H948="61–90 days",H948="91+ days"),IF(D948&gt;=Setup!$B$4,0,DATEDIF(D948,Setup!$B$4,"D")),"")</f>
        <v/>
      </c>
      <c r="H948" s="14" t="str">
        <f>IF(AND(A948="",B948="",C948="",D948="",E948="",F948=""),"",IF(OR(A948="",B948="",C948="",D948="",E948="",F948=""),"Incomplete",IF(COUNTIF($L$5:$L$1004,L948)&gt;1,"Check invoice #",IF(OR(COUNT(E948)=0,COUNT(F948)=0),"Check amounts",IF(OR(E948&lt;0,F948&lt;0,F948&gt;E948),"Check amounts",IF(OR(COUNT(C948)=0,COUNT(D948)=0),"Check dates",IF(D948&lt;C948,"Check dates",IF(ROUND(F948,2)=0,"Paid / zero balance",IF(Setup!$B$4="","Set aging date",IF(D948&gt;=Setup!$B$4,"Current",IF(DATEDIF(D948,Setup!$B$4,"D")&lt;=30,"1–30 days",IF(DATEDIF(D948,Setup!$B$4,"D")&lt;=60,"31–60 days",IF(DATEDIF(D948,Setup!$B$4,"D")&lt;=90,"61–90 days","91+ days")))))))))))))</f>
        <v/>
      </c>
      <c r="I948" s="5"/>
      <c r="J948" s="15">
        <f>IF(OR(H948="Current",H948="1–30 days",H948="31–60 days",H948="61–90 days",H948="91+ days"),F948,0)</f>
        <v>0</v>
      </c>
      <c r="K948">
        <f>IF(J948&gt;0,IF(COUNTIFS($M$5:$M948,M948,$J$5:$J948,"&gt;0")=1,1,0),0)</f>
        <v>0</v>
      </c>
      <c r="L948" t="str">
        <f>IF(A948="","","k"&amp;SUBSTITUTE(SUBSTITUTE(SUBSTITUTE(SUBSTITUTE(SUBSTITUTE(SUBSTITUTE(A948,"~","{t}"),"*","{s}"),"?","{q}"),"&lt;","{lt}"),"&gt;","{gt}"),"=","{eq}"))</f>
        <v/>
      </c>
      <c r="M948" t="str">
        <f>IF(B948="","","k"&amp;SUBSTITUTE(SUBSTITUTE(SUBSTITUTE(SUBSTITUTE(SUBSTITUTE(SUBSTITUTE(B948,"~","{t}"),"*","{s}"),"?","{q}"),"&lt;","{lt}"),"&gt;","{gt}"),"=","{eq}"))</f>
        <v/>
      </c>
    </row>
    <row r="949" spans="1:13" x14ac:dyDescent="0.25">
      <c r="A949" s="5"/>
      <c r="B949" s="5"/>
      <c r="C949" s="8"/>
      <c r="D949" s="8"/>
      <c r="E949" s="12"/>
      <c r="F949" s="12"/>
      <c r="G949" s="13" t="str">
        <f>IF(OR(H949="Current",H949="1–30 days",H949="31–60 days",H949="61–90 days",H949="91+ days"),IF(D949&gt;=Setup!$B$4,0,DATEDIF(D949,Setup!$B$4,"D")),"")</f>
        <v/>
      </c>
      <c r="H949" s="14" t="str">
        <f>IF(AND(A949="",B949="",C949="",D949="",E949="",F949=""),"",IF(OR(A949="",B949="",C949="",D949="",E949="",F949=""),"Incomplete",IF(COUNTIF($L$5:$L$1004,L949)&gt;1,"Check invoice #",IF(OR(COUNT(E949)=0,COUNT(F949)=0),"Check amounts",IF(OR(E949&lt;0,F949&lt;0,F949&gt;E949),"Check amounts",IF(OR(COUNT(C949)=0,COUNT(D949)=0),"Check dates",IF(D949&lt;C949,"Check dates",IF(ROUND(F949,2)=0,"Paid / zero balance",IF(Setup!$B$4="","Set aging date",IF(D949&gt;=Setup!$B$4,"Current",IF(DATEDIF(D949,Setup!$B$4,"D")&lt;=30,"1–30 days",IF(DATEDIF(D949,Setup!$B$4,"D")&lt;=60,"31–60 days",IF(DATEDIF(D949,Setup!$B$4,"D")&lt;=90,"61–90 days","91+ days")))))))))))))</f>
        <v/>
      </c>
      <c r="I949" s="5"/>
      <c r="J949" s="15">
        <f>IF(OR(H949="Current",H949="1–30 days",H949="31–60 days",H949="61–90 days",H949="91+ days"),F949,0)</f>
        <v>0</v>
      </c>
      <c r="K949">
        <f>IF(J949&gt;0,IF(COUNTIFS($M$5:$M949,M949,$J$5:$J949,"&gt;0")=1,1,0),0)</f>
        <v>0</v>
      </c>
      <c r="L949" t="str">
        <f>IF(A949="","","k"&amp;SUBSTITUTE(SUBSTITUTE(SUBSTITUTE(SUBSTITUTE(SUBSTITUTE(SUBSTITUTE(A949,"~","{t}"),"*","{s}"),"?","{q}"),"&lt;","{lt}"),"&gt;","{gt}"),"=","{eq}"))</f>
        <v/>
      </c>
      <c r="M949" t="str">
        <f>IF(B949="","","k"&amp;SUBSTITUTE(SUBSTITUTE(SUBSTITUTE(SUBSTITUTE(SUBSTITUTE(SUBSTITUTE(B949,"~","{t}"),"*","{s}"),"?","{q}"),"&lt;","{lt}"),"&gt;","{gt}"),"=","{eq}"))</f>
        <v/>
      </c>
    </row>
    <row r="950" spans="1:13" x14ac:dyDescent="0.25">
      <c r="A950" s="5"/>
      <c r="B950" s="5"/>
      <c r="C950" s="8"/>
      <c r="D950" s="8"/>
      <c r="E950" s="12"/>
      <c r="F950" s="12"/>
      <c r="G950" s="13" t="str">
        <f>IF(OR(H950="Current",H950="1–30 days",H950="31–60 days",H950="61–90 days",H950="91+ days"),IF(D950&gt;=Setup!$B$4,0,DATEDIF(D950,Setup!$B$4,"D")),"")</f>
        <v/>
      </c>
      <c r="H950" s="14" t="str">
        <f>IF(AND(A950="",B950="",C950="",D950="",E950="",F950=""),"",IF(OR(A950="",B950="",C950="",D950="",E950="",F950=""),"Incomplete",IF(COUNTIF($L$5:$L$1004,L950)&gt;1,"Check invoice #",IF(OR(COUNT(E950)=0,COUNT(F950)=0),"Check amounts",IF(OR(E950&lt;0,F950&lt;0,F950&gt;E950),"Check amounts",IF(OR(COUNT(C950)=0,COUNT(D950)=0),"Check dates",IF(D950&lt;C950,"Check dates",IF(ROUND(F950,2)=0,"Paid / zero balance",IF(Setup!$B$4="","Set aging date",IF(D950&gt;=Setup!$B$4,"Current",IF(DATEDIF(D950,Setup!$B$4,"D")&lt;=30,"1–30 days",IF(DATEDIF(D950,Setup!$B$4,"D")&lt;=60,"31–60 days",IF(DATEDIF(D950,Setup!$B$4,"D")&lt;=90,"61–90 days","91+ days")))))))))))))</f>
        <v/>
      </c>
      <c r="I950" s="5"/>
      <c r="J950" s="15">
        <f>IF(OR(H950="Current",H950="1–30 days",H950="31–60 days",H950="61–90 days",H950="91+ days"),F950,0)</f>
        <v>0</v>
      </c>
      <c r="K950">
        <f>IF(J950&gt;0,IF(COUNTIFS($M$5:$M950,M950,$J$5:$J950,"&gt;0")=1,1,0),0)</f>
        <v>0</v>
      </c>
      <c r="L950" t="str">
        <f>IF(A950="","","k"&amp;SUBSTITUTE(SUBSTITUTE(SUBSTITUTE(SUBSTITUTE(SUBSTITUTE(SUBSTITUTE(A950,"~","{t}"),"*","{s}"),"?","{q}"),"&lt;","{lt}"),"&gt;","{gt}"),"=","{eq}"))</f>
        <v/>
      </c>
      <c r="M950" t="str">
        <f>IF(B950="","","k"&amp;SUBSTITUTE(SUBSTITUTE(SUBSTITUTE(SUBSTITUTE(SUBSTITUTE(SUBSTITUTE(B950,"~","{t}"),"*","{s}"),"?","{q}"),"&lt;","{lt}"),"&gt;","{gt}"),"=","{eq}"))</f>
        <v/>
      </c>
    </row>
    <row r="951" spans="1:13" x14ac:dyDescent="0.25">
      <c r="A951" s="5"/>
      <c r="B951" s="5"/>
      <c r="C951" s="8"/>
      <c r="D951" s="8"/>
      <c r="E951" s="12"/>
      <c r="F951" s="12"/>
      <c r="G951" s="13" t="str">
        <f>IF(OR(H951="Current",H951="1–30 days",H951="31–60 days",H951="61–90 days",H951="91+ days"),IF(D951&gt;=Setup!$B$4,0,DATEDIF(D951,Setup!$B$4,"D")),"")</f>
        <v/>
      </c>
      <c r="H951" s="14" t="str">
        <f>IF(AND(A951="",B951="",C951="",D951="",E951="",F951=""),"",IF(OR(A951="",B951="",C951="",D951="",E951="",F951=""),"Incomplete",IF(COUNTIF($L$5:$L$1004,L951)&gt;1,"Check invoice #",IF(OR(COUNT(E951)=0,COUNT(F951)=0),"Check amounts",IF(OR(E951&lt;0,F951&lt;0,F951&gt;E951),"Check amounts",IF(OR(COUNT(C951)=0,COUNT(D951)=0),"Check dates",IF(D951&lt;C951,"Check dates",IF(ROUND(F951,2)=0,"Paid / zero balance",IF(Setup!$B$4="","Set aging date",IF(D951&gt;=Setup!$B$4,"Current",IF(DATEDIF(D951,Setup!$B$4,"D")&lt;=30,"1–30 days",IF(DATEDIF(D951,Setup!$B$4,"D")&lt;=60,"31–60 days",IF(DATEDIF(D951,Setup!$B$4,"D")&lt;=90,"61–90 days","91+ days")))))))))))))</f>
        <v/>
      </c>
      <c r="I951" s="5"/>
      <c r="J951" s="15">
        <f>IF(OR(H951="Current",H951="1–30 days",H951="31–60 days",H951="61–90 days",H951="91+ days"),F951,0)</f>
        <v>0</v>
      </c>
      <c r="K951">
        <f>IF(J951&gt;0,IF(COUNTIFS($M$5:$M951,M951,$J$5:$J951,"&gt;0")=1,1,0),0)</f>
        <v>0</v>
      </c>
      <c r="L951" t="str">
        <f>IF(A951="","","k"&amp;SUBSTITUTE(SUBSTITUTE(SUBSTITUTE(SUBSTITUTE(SUBSTITUTE(SUBSTITUTE(A951,"~","{t}"),"*","{s}"),"?","{q}"),"&lt;","{lt}"),"&gt;","{gt}"),"=","{eq}"))</f>
        <v/>
      </c>
      <c r="M951" t="str">
        <f>IF(B951="","","k"&amp;SUBSTITUTE(SUBSTITUTE(SUBSTITUTE(SUBSTITUTE(SUBSTITUTE(SUBSTITUTE(B951,"~","{t}"),"*","{s}"),"?","{q}"),"&lt;","{lt}"),"&gt;","{gt}"),"=","{eq}"))</f>
        <v/>
      </c>
    </row>
    <row r="952" spans="1:13" x14ac:dyDescent="0.25">
      <c r="A952" s="5"/>
      <c r="B952" s="5"/>
      <c r="C952" s="8"/>
      <c r="D952" s="8"/>
      <c r="E952" s="12"/>
      <c r="F952" s="12"/>
      <c r="G952" s="13" t="str">
        <f>IF(OR(H952="Current",H952="1–30 days",H952="31–60 days",H952="61–90 days",H952="91+ days"),IF(D952&gt;=Setup!$B$4,0,DATEDIF(D952,Setup!$B$4,"D")),"")</f>
        <v/>
      </c>
      <c r="H952" s="14" t="str">
        <f>IF(AND(A952="",B952="",C952="",D952="",E952="",F952=""),"",IF(OR(A952="",B952="",C952="",D952="",E952="",F952=""),"Incomplete",IF(COUNTIF($L$5:$L$1004,L952)&gt;1,"Check invoice #",IF(OR(COUNT(E952)=0,COUNT(F952)=0),"Check amounts",IF(OR(E952&lt;0,F952&lt;0,F952&gt;E952),"Check amounts",IF(OR(COUNT(C952)=0,COUNT(D952)=0),"Check dates",IF(D952&lt;C952,"Check dates",IF(ROUND(F952,2)=0,"Paid / zero balance",IF(Setup!$B$4="","Set aging date",IF(D952&gt;=Setup!$B$4,"Current",IF(DATEDIF(D952,Setup!$B$4,"D")&lt;=30,"1–30 days",IF(DATEDIF(D952,Setup!$B$4,"D")&lt;=60,"31–60 days",IF(DATEDIF(D952,Setup!$B$4,"D")&lt;=90,"61–90 days","91+ days")))))))))))))</f>
        <v/>
      </c>
      <c r="I952" s="5"/>
      <c r="J952" s="15">
        <f>IF(OR(H952="Current",H952="1–30 days",H952="31–60 days",H952="61–90 days",H952="91+ days"),F952,0)</f>
        <v>0</v>
      </c>
      <c r="K952">
        <f>IF(J952&gt;0,IF(COUNTIFS($M$5:$M952,M952,$J$5:$J952,"&gt;0")=1,1,0),0)</f>
        <v>0</v>
      </c>
      <c r="L952" t="str">
        <f>IF(A952="","","k"&amp;SUBSTITUTE(SUBSTITUTE(SUBSTITUTE(SUBSTITUTE(SUBSTITUTE(SUBSTITUTE(A952,"~","{t}"),"*","{s}"),"?","{q}"),"&lt;","{lt}"),"&gt;","{gt}"),"=","{eq}"))</f>
        <v/>
      </c>
      <c r="M952" t="str">
        <f>IF(B952="","","k"&amp;SUBSTITUTE(SUBSTITUTE(SUBSTITUTE(SUBSTITUTE(SUBSTITUTE(SUBSTITUTE(B952,"~","{t}"),"*","{s}"),"?","{q}"),"&lt;","{lt}"),"&gt;","{gt}"),"=","{eq}"))</f>
        <v/>
      </c>
    </row>
    <row r="953" spans="1:13" x14ac:dyDescent="0.25">
      <c r="A953" s="5"/>
      <c r="B953" s="5"/>
      <c r="C953" s="8"/>
      <c r="D953" s="8"/>
      <c r="E953" s="12"/>
      <c r="F953" s="12"/>
      <c r="G953" s="13" t="str">
        <f>IF(OR(H953="Current",H953="1–30 days",H953="31–60 days",H953="61–90 days",H953="91+ days"),IF(D953&gt;=Setup!$B$4,0,DATEDIF(D953,Setup!$B$4,"D")),"")</f>
        <v/>
      </c>
      <c r="H953" s="14" t="str">
        <f>IF(AND(A953="",B953="",C953="",D953="",E953="",F953=""),"",IF(OR(A953="",B953="",C953="",D953="",E953="",F953=""),"Incomplete",IF(COUNTIF($L$5:$L$1004,L953)&gt;1,"Check invoice #",IF(OR(COUNT(E953)=0,COUNT(F953)=0),"Check amounts",IF(OR(E953&lt;0,F953&lt;0,F953&gt;E953),"Check amounts",IF(OR(COUNT(C953)=0,COUNT(D953)=0),"Check dates",IF(D953&lt;C953,"Check dates",IF(ROUND(F953,2)=0,"Paid / zero balance",IF(Setup!$B$4="","Set aging date",IF(D953&gt;=Setup!$B$4,"Current",IF(DATEDIF(D953,Setup!$B$4,"D")&lt;=30,"1–30 days",IF(DATEDIF(D953,Setup!$B$4,"D")&lt;=60,"31–60 days",IF(DATEDIF(D953,Setup!$B$4,"D")&lt;=90,"61–90 days","91+ days")))))))))))))</f>
        <v/>
      </c>
      <c r="I953" s="5"/>
      <c r="J953" s="15">
        <f>IF(OR(H953="Current",H953="1–30 days",H953="31–60 days",H953="61–90 days",H953="91+ days"),F953,0)</f>
        <v>0</v>
      </c>
      <c r="K953">
        <f>IF(J953&gt;0,IF(COUNTIFS($M$5:$M953,M953,$J$5:$J953,"&gt;0")=1,1,0),0)</f>
        <v>0</v>
      </c>
      <c r="L953" t="str">
        <f>IF(A953="","","k"&amp;SUBSTITUTE(SUBSTITUTE(SUBSTITUTE(SUBSTITUTE(SUBSTITUTE(SUBSTITUTE(A953,"~","{t}"),"*","{s}"),"?","{q}"),"&lt;","{lt}"),"&gt;","{gt}"),"=","{eq}"))</f>
        <v/>
      </c>
      <c r="M953" t="str">
        <f>IF(B953="","","k"&amp;SUBSTITUTE(SUBSTITUTE(SUBSTITUTE(SUBSTITUTE(SUBSTITUTE(SUBSTITUTE(B953,"~","{t}"),"*","{s}"),"?","{q}"),"&lt;","{lt}"),"&gt;","{gt}"),"=","{eq}"))</f>
        <v/>
      </c>
    </row>
    <row r="954" spans="1:13" x14ac:dyDescent="0.25">
      <c r="A954" s="5"/>
      <c r="B954" s="5"/>
      <c r="C954" s="8"/>
      <c r="D954" s="8"/>
      <c r="E954" s="12"/>
      <c r="F954" s="12"/>
      <c r="G954" s="13" t="str">
        <f>IF(OR(H954="Current",H954="1–30 days",H954="31–60 days",H954="61–90 days",H954="91+ days"),IF(D954&gt;=Setup!$B$4,0,DATEDIF(D954,Setup!$B$4,"D")),"")</f>
        <v/>
      </c>
      <c r="H954" s="14" t="str">
        <f>IF(AND(A954="",B954="",C954="",D954="",E954="",F954=""),"",IF(OR(A954="",B954="",C954="",D954="",E954="",F954=""),"Incomplete",IF(COUNTIF($L$5:$L$1004,L954)&gt;1,"Check invoice #",IF(OR(COUNT(E954)=0,COUNT(F954)=0),"Check amounts",IF(OR(E954&lt;0,F954&lt;0,F954&gt;E954),"Check amounts",IF(OR(COUNT(C954)=0,COUNT(D954)=0),"Check dates",IF(D954&lt;C954,"Check dates",IF(ROUND(F954,2)=0,"Paid / zero balance",IF(Setup!$B$4="","Set aging date",IF(D954&gt;=Setup!$B$4,"Current",IF(DATEDIF(D954,Setup!$B$4,"D")&lt;=30,"1–30 days",IF(DATEDIF(D954,Setup!$B$4,"D")&lt;=60,"31–60 days",IF(DATEDIF(D954,Setup!$B$4,"D")&lt;=90,"61–90 days","91+ days")))))))))))))</f>
        <v/>
      </c>
      <c r="I954" s="5"/>
      <c r="J954" s="15">
        <f>IF(OR(H954="Current",H954="1–30 days",H954="31–60 days",H954="61–90 days",H954="91+ days"),F954,0)</f>
        <v>0</v>
      </c>
      <c r="K954">
        <f>IF(J954&gt;0,IF(COUNTIFS($M$5:$M954,M954,$J$5:$J954,"&gt;0")=1,1,0),0)</f>
        <v>0</v>
      </c>
      <c r="L954" t="str">
        <f>IF(A954="","","k"&amp;SUBSTITUTE(SUBSTITUTE(SUBSTITUTE(SUBSTITUTE(SUBSTITUTE(SUBSTITUTE(A954,"~","{t}"),"*","{s}"),"?","{q}"),"&lt;","{lt}"),"&gt;","{gt}"),"=","{eq}"))</f>
        <v/>
      </c>
      <c r="M954" t="str">
        <f>IF(B954="","","k"&amp;SUBSTITUTE(SUBSTITUTE(SUBSTITUTE(SUBSTITUTE(SUBSTITUTE(SUBSTITUTE(B954,"~","{t}"),"*","{s}"),"?","{q}"),"&lt;","{lt}"),"&gt;","{gt}"),"=","{eq}"))</f>
        <v/>
      </c>
    </row>
    <row r="955" spans="1:13" x14ac:dyDescent="0.25">
      <c r="A955" s="5"/>
      <c r="B955" s="5"/>
      <c r="C955" s="8"/>
      <c r="D955" s="8"/>
      <c r="E955" s="12"/>
      <c r="F955" s="12"/>
      <c r="G955" s="13" t="str">
        <f>IF(OR(H955="Current",H955="1–30 days",H955="31–60 days",H955="61–90 days",H955="91+ days"),IF(D955&gt;=Setup!$B$4,0,DATEDIF(D955,Setup!$B$4,"D")),"")</f>
        <v/>
      </c>
      <c r="H955" s="14" t="str">
        <f>IF(AND(A955="",B955="",C955="",D955="",E955="",F955=""),"",IF(OR(A955="",B955="",C955="",D955="",E955="",F955=""),"Incomplete",IF(COUNTIF($L$5:$L$1004,L955)&gt;1,"Check invoice #",IF(OR(COUNT(E955)=0,COUNT(F955)=0),"Check amounts",IF(OR(E955&lt;0,F955&lt;0,F955&gt;E955),"Check amounts",IF(OR(COUNT(C955)=0,COUNT(D955)=0),"Check dates",IF(D955&lt;C955,"Check dates",IF(ROUND(F955,2)=0,"Paid / zero balance",IF(Setup!$B$4="","Set aging date",IF(D955&gt;=Setup!$B$4,"Current",IF(DATEDIF(D955,Setup!$B$4,"D")&lt;=30,"1–30 days",IF(DATEDIF(D955,Setup!$B$4,"D")&lt;=60,"31–60 days",IF(DATEDIF(D955,Setup!$B$4,"D")&lt;=90,"61–90 days","91+ days")))))))))))))</f>
        <v/>
      </c>
      <c r="I955" s="5"/>
      <c r="J955" s="15">
        <f>IF(OR(H955="Current",H955="1–30 days",H955="31–60 days",H955="61–90 days",H955="91+ days"),F955,0)</f>
        <v>0</v>
      </c>
      <c r="K955">
        <f>IF(J955&gt;0,IF(COUNTIFS($M$5:$M955,M955,$J$5:$J955,"&gt;0")=1,1,0),0)</f>
        <v>0</v>
      </c>
      <c r="L955" t="str">
        <f>IF(A955="","","k"&amp;SUBSTITUTE(SUBSTITUTE(SUBSTITUTE(SUBSTITUTE(SUBSTITUTE(SUBSTITUTE(A955,"~","{t}"),"*","{s}"),"?","{q}"),"&lt;","{lt}"),"&gt;","{gt}"),"=","{eq}"))</f>
        <v/>
      </c>
      <c r="M955" t="str">
        <f>IF(B955="","","k"&amp;SUBSTITUTE(SUBSTITUTE(SUBSTITUTE(SUBSTITUTE(SUBSTITUTE(SUBSTITUTE(B955,"~","{t}"),"*","{s}"),"?","{q}"),"&lt;","{lt}"),"&gt;","{gt}"),"=","{eq}"))</f>
        <v/>
      </c>
    </row>
    <row r="956" spans="1:13" x14ac:dyDescent="0.25">
      <c r="A956" s="5"/>
      <c r="B956" s="5"/>
      <c r="C956" s="8"/>
      <c r="D956" s="8"/>
      <c r="E956" s="12"/>
      <c r="F956" s="12"/>
      <c r="G956" s="13" t="str">
        <f>IF(OR(H956="Current",H956="1–30 days",H956="31–60 days",H956="61–90 days",H956="91+ days"),IF(D956&gt;=Setup!$B$4,0,DATEDIF(D956,Setup!$B$4,"D")),"")</f>
        <v/>
      </c>
      <c r="H956" s="14" t="str">
        <f>IF(AND(A956="",B956="",C956="",D956="",E956="",F956=""),"",IF(OR(A956="",B956="",C956="",D956="",E956="",F956=""),"Incomplete",IF(COUNTIF($L$5:$L$1004,L956)&gt;1,"Check invoice #",IF(OR(COUNT(E956)=0,COUNT(F956)=0),"Check amounts",IF(OR(E956&lt;0,F956&lt;0,F956&gt;E956),"Check amounts",IF(OR(COUNT(C956)=0,COUNT(D956)=0),"Check dates",IF(D956&lt;C956,"Check dates",IF(ROUND(F956,2)=0,"Paid / zero balance",IF(Setup!$B$4="","Set aging date",IF(D956&gt;=Setup!$B$4,"Current",IF(DATEDIF(D956,Setup!$B$4,"D")&lt;=30,"1–30 days",IF(DATEDIF(D956,Setup!$B$4,"D")&lt;=60,"31–60 days",IF(DATEDIF(D956,Setup!$B$4,"D")&lt;=90,"61–90 days","91+ days")))))))))))))</f>
        <v/>
      </c>
      <c r="I956" s="5"/>
      <c r="J956" s="15">
        <f>IF(OR(H956="Current",H956="1–30 days",H956="31–60 days",H956="61–90 days",H956="91+ days"),F956,0)</f>
        <v>0</v>
      </c>
      <c r="K956">
        <f>IF(J956&gt;0,IF(COUNTIFS($M$5:$M956,M956,$J$5:$J956,"&gt;0")=1,1,0),0)</f>
        <v>0</v>
      </c>
      <c r="L956" t="str">
        <f>IF(A956="","","k"&amp;SUBSTITUTE(SUBSTITUTE(SUBSTITUTE(SUBSTITUTE(SUBSTITUTE(SUBSTITUTE(A956,"~","{t}"),"*","{s}"),"?","{q}"),"&lt;","{lt}"),"&gt;","{gt}"),"=","{eq}"))</f>
        <v/>
      </c>
      <c r="M956" t="str">
        <f>IF(B956="","","k"&amp;SUBSTITUTE(SUBSTITUTE(SUBSTITUTE(SUBSTITUTE(SUBSTITUTE(SUBSTITUTE(B956,"~","{t}"),"*","{s}"),"?","{q}"),"&lt;","{lt}"),"&gt;","{gt}"),"=","{eq}"))</f>
        <v/>
      </c>
    </row>
    <row r="957" spans="1:13" x14ac:dyDescent="0.25">
      <c r="A957" s="5"/>
      <c r="B957" s="5"/>
      <c r="C957" s="8"/>
      <c r="D957" s="8"/>
      <c r="E957" s="12"/>
      <c r="F957" s="12"/>
      <c r="G957" s="13" t="str">
        <f>IF(OR(H957="Current",H957="1–30 days",H957="31–60 days",H957="61–90 days",H957="91+ days"),IF(D957&gt;=Setup!$B$4,0,DATEDIF(D957,Setup!$B$4,"D")),"")</f>
        <v/>
      </c>
      <c r="H957" s="14" t="str">
        <f>IF(AND(A957="",B957="",C957="",D957="",E957="",F957=""),"",IF(OR(A957="",B957="",C957="",D957="",E957="",F957=""),"Incomplete",IF(COUNTIF($L$5:$L$1004,L957)&gt;1,"Check invoice #",IF(OR(COUNT(E957)=0,COUNT(F957)=0),"Check amounts",IF(OR(E957&lt;0,F957&lt;0,F957&gt;E957),"Check amounts",IF(OR(COUNT(C957)=0,COUNT(D957)=0),"Check dates",IF(D957&lt;C957,"Check dates",IF(ROUND(F957,2)=0,"Paid / zero balance",IF(Setup!$B$4="","Set aging date",IF(D957&gt;=Setup!$B$4,"Current",IF(DATEDIF(D957,Setup!$B$4,"D")&lt;=30,"1–30 days",IF(DATEDIF(D957,Setup!$B$4,"D")&lt;=60,"31–60 days",IF(DATEDIF(D957,Setup!$B$4,"D")&lt;=90,"61–90 days","91+ days")))))))))))))</f>
        <v/>
      </c>
      <c r="I957" s="5"/>
      <c r="J957" s="15">
        <f>IF(OR(H957="Current",H957="1–30 days",H957="31–60 days",H957="61–90 days",H957="91+ days"),F957,0)</f>
        <v>0</v>
      </c>
      <c r="K957">
        <f>IF(J957&gt;0,IF(COUNTIFS($M$5:$M957,M957,$J$5:$J957,"&gt;0")=1,1,0),0)</f>
        <v>0</v>
      </c>
      <c r="L957" t="str">
        <f>IF(A957="","","k"&amp;SUBSTITUTE(SUBSTITUTE(SUBSTITUTE(SUBSTITUTE(SUBSTITUTE(SUBSTITUTE(A957,"~","{t}"),"*","{s}"),"?","{q}"),"&lt;","{lt}"),"&gt;","{gt}"),"=","{eq}"))</f>
        <v/>
      </c>
      <c r="M957" t="str">
        <f>IF(B957="","","k"&amp;SUBSTITUTE(SUBSTITUTE(SUBSTITUTE(SUBSTITUTE(SUBSTITUTE(SUBSTITUTE(B957,"~","{t}"),"*","{s}"),"?","{q}"),"&lt;","{lt}"),"&gt;","{gt}"),"=","{eq}"))</f>
        <v/>
      </c>
    </row>
    <row r="958" spans="1:13" x14ac:dyDescent="0.25">
      <c r="A958" s="5"/>
      <c r="B958" s="5"/>
      <c r="C958" s="8"/>
      <c r="D958" s="8"/>
      <c r="E958" s="12"/>
      <c r="F958" s="12"/>
      <c r="G958" s="13" t="str">
        <f>IF(OR(H958="Current",H958="1–30 days",H958="31–60 days",H958="61–90 days",H958="91+ days"),IF(D958&gt;=Setup!$B$4,0,DATEDIF(D958,Setup!$B$4,"D")),"")</f>
        <v/>
      </c>
      <c r="H958" s="14" t="str">
        <f>IF(AND(A958="",B958="",C958="",D958="",E958="",F958=""),"",IF(OR(A958="",B958="",C958="",D958="",E958="",F958=""),"Incomplete",IF(COUNTIF($L$5:$L$1004,L958)&gt;1,"Check invoice #",IF(OR(COUNT(E958)=0,COUNT(F958)=0),"Check amounts",IF(OR(E958&lt;0,F958&lt;0,F958&gt;E958),"Check amounts",IF(OR(COUNT(C958)=0,COUNT(D958)=0),"Check dates",IF(D958&lt;C958,"Check dates",IF(ROUND(F958,2)=0,"Paid / zero balance",IF(Setup!$B$4="","Set aging date",IF(D958&gt;=Setup!$B$4,"Current",IF(DATEDIF(D958,Setup!$B$4,"D")&lt;=30,"1–30 days",IF(DATEDIF(D958,Setup!$B$4,"D")&lt;=60,"31–60 days",IF(DATEDIF(D958,Setup!$B$4,"D")&lt;=90,"61–90 days","91+ days")))))))))))))</f>
        <v/>
      </c>
      <c r="I958" s="5"/>
      <c r="J958" s="15">
        <f>IF(OR(H958="Current",H958="1–30 days",H958="31–60 days",H958="61–90 days",H958="91+ days"),F958,0)</f>
        <v>0</v>
      </c>
      <c r="K958">
        <f>IF(J958&gt;0,IF(COUNTIFS($M$5:$M958,M958,$J$5:$J958,"&gt;0")=1,1,0),0)</f>
        <v>0</v>
      </c>
      <c r="L958" t="str">
        <f>IF(A958="","","k"&amp;SUBSTITUTE(SUBSTITUTE(SUBSTITUTE(SUBSTITUTE(SUBSTITUTE(SUBSTITUTE(A958,"~","{t}"),"*","{s}"),"?","{q}"),"&lt;","{lt}"),"&gt;","{gt}"),"=","{eq}"))</f>
        <v/>
      </c>
      <c r="M958" t="str">
        <f>IF(B958="","","k"&amp;SUBSTITUTE(SUBSTITUTE(SUBSTITUTE(SUBSTITUTE(SUBSTITUTE(SUBSTITUTE(B958,"~","{t}"),"*","{s}"),"?","{q}"),"&lt;","{lt}"),"&gt;","{gt}"),"=","{eq}"))</f>
        <v/>
      </c>
    </row>
    <row r="959" spans="1:13" x14ac:dyDescent="0.25">
      <c r="A959" s="5"/>
      <c r="B959" s="5"/>
      <c r="C959" s="8"/>
      <c r="D959" s="8"/>
      <c r="E959" s="12"/>
      <c r="F959" s="12"/>
      <c r="G959" s="13" t="str">
        <f>IF(OR(H959="Current",H959="1–30 days",H959="31–60 days",H959="61–90 days",H959="91+ days"),IF(D959&gt;=Setup!$B$4,0,DATEDIF(D959,Setup!$B$4,"D")),"")</f>
        <v/>
      </c>
      <c r="H959" s="14" t="str">
        <f>IF(AND(A959="",B959="",C959="",D959="",E959="",F959=""),"",IF(OR(A959="",B959="",C959="",D959="",E959="",F959=""),"Incomplete",IF(COUNTIF($L$5:$L$1004,L959)&gt;1,"Check invoice #",IF(OR(COUNT(E959)=0,COUNT(F959)=0),"Check amounts",IF(OR(E959&lt;0,F959&lt;0,F959&gt;E959),"Check amounts",IF(OR(COUNT(C959)=0,COUNT(D959)=0),"Check dates",IF(D959&lt;C959,"Check dates",IF(ROUND(F959,2)=0,"Paid / zero balance",IF(Setup!$B$4="","Set aging date",IF(D959&gt;=Setup!$B$4,"Current",IF(DATEDIF(D959,Setup!$B$4,"D")&lt;=30,"1–30 days",IF(DATEDIF(D959,Setup!$B$4,"D")&lt;=60,"31–60 days",IF(DATEDIF(D959,Setup!$B$4,"D")&lt;=90,"61–90 days","91+ days")))))))))))))</f>
        <v/>
      </c>
      <c r="I959" s="5"/>
      <c r="J959" s="15">
        <f>IF(OR(H959="Current",H959="1–30 days",H959="31–60 days",H959="61–90 days",H959="91+ days"),F959,0)</f>
        <v>0</v>
      </c>
      <c r="K959">
        <f>IF(J959&gt;0,IF(COUNTIFS($M$5:$M959,M959,$J$5:$J959,"&gt;0")=1,1,0),0)</f>
        <v>0</v>
      </c>
      <c r="L959" t="str">
        <f>IF(A959="","","k"&amp;SUBSTITUTE(SUBSTITUTE(SUBSTITUTE(SUBSTITUTE(SUBSTITUTE(SUBSTITUTE(A959,"~","{t}"),"*","{s}"),"?","{q}"),"&lt;","{lt}"),"&gt;","{gt}"),"=","{eq}"))</f>
        <v/>
      </c>
      <c r="M959" t="str">
        <f>IF(B959="","","k"&amp;SUBSTITUTE(SUBSTITUTE(SUBSTITUTE(SUBSTITUTE(SUBSTITUTE(SUBSTITUTE(B959,"~","{t}"),"*","{s}"),"?","{q}"),"&lt;","{lt}"),"&gt;","{gt}"),"=","{eq}"))</f>
        <v/>
      </c>
    </row>
    <row r="960" spans="1:13" x14ac:dyDescent="0.25">
      <c r="A960" s="5"/>
      <c r="B960" s="5"/>
      <c r="C960" s="8"/>
      <c r="D960" s="8"/>
      <c r="E960" s="12"/>
      <c r="F960" s="12"/>
      <c r="G960" s="13" t="str">
        <f>IF(OR(H960="Current",H960="1–30 days",H960="31–60 days",H960="61–90 days",H960="91+ days"),IF(D960&gt;=Setup!$B$4,0,DATEDIF(D960,Setup!$B$4,"D")),"")</f>
        <v/>
      </c>
      <c r="H960" s="14" t="str">
        <f>IF(AND(A960="",B960="",C960="",D960="",E960="",F960=""),"",IF(OR(A960="",B960="",C960="",D960="",E960="",F960=""),"Incomplete",IF(COUNTIF($L$5:$L$1004,L960)&gt;1,"Check invoice #",IF(OR(COUNT(E960)=0,COUNT(F960)=0),"Check amounts",IF(OR(E960&lt;0,F960&lt;0,F960&gt;E960),"Check amounts",IF(OR(COUNT(C960)=0,COUNT(D960)=0),"Check dates",IF(D960&lt;C960,"Check dates",IF(ROUND(F960,2)=0,"Paid / zero balance",IF(Setup!$B$4="","Set aging date",IF(D960&gt;=Setup!$B$4,"Current",IF(DATEDIF(D960,Setup!$B$4,"D")&lt;=30,"1–30 days",IF(DATEDIF(D960,Setup!$B$4,"D")&lt;=60,"31–60 days",IF(DATEDIF(D960,Setup!$B$4,"D")&lt;=90,"61–90 days","91+ days")))))))))))))</f>
        <v/>
      </c>
      <c r="I960" s="5"/>
      <c r="J960" s="15">
        <f>IF(OR(H960="Current",H960="1–30 days",H960="31–60 days",H960="61–90 days",H960="91+ days"),F960,0)</f>
        <v>0</v>
      </c>
      <c r="K960">
        <f>IF(J960&gt;0,IF(COUNTIFS($M$5:$M960,M960,$J$5:$J960,"&gt;0")=1,1,0),0)</f>
        <v>0</v>
      </c>
      <c r="L960" t="str">
        <f>IF(A960="","","k"&amp;SUBSTITUTE(SUBSTITUTE(SUBSTITUTE(SUBSTITUTE(SUBSTITUTE(SUBSTITUTE(A960,"~","{t}"),"*","{s}"),"?","{q}"),"&lt;","{lt}"),"&gt;","{gt}"),"=","{eq}"))</f>
        <v/>
      </c>
      <c r="M960" t="str">
        <f>IF(B960="","","k"&amp;SUBSTITUTE(SUBSTITUTE(SUBSTITUTE(SUBSTITUTE(SUBSTITUTE(SUBSTITUTE(B960,"~","{t}"),"*","{s}"),"?","{q}"),"&lt;","{lt}"),"&gt;","{gt}"),"=","{eq}"))</f>
        <v/>
      </c>
    </row>
    <row r="961" spans="1:13" x14ac:dyDescent="0.25">
      <c r="A961" s="5"/>
      <c r="B961" s="5"/>
      <c r="C961" s="8"/>
      <c r="D961" s="8"/>
      <c r="E961" s="12"/>
      <c r="F961" s="12"/>
      <c r="G961" s="13" t="str">
        <f>IF(OR(H961="Current",H961="1–30 days",H961="31–60 days",H961="61–90 days",H961="91+ days"),IF(D961&gt;=Setup!$B$4,0,DATEDIF(D961,Setup!$B$4,"D")),"")</f>
        <v/>
      </c>
      <c r="H961" s="14" t="str">
        <f>IF(AND(A961="",B961="",C961="",D961="",E961="",F961=""),"",IF(OR(A961="",B961="",C961="",D961="",E961="",F961=""),"Incomplete",IF(COUNTIF($L$5:$L$1004,L961)&gt;1,"Check invoice #",IF(OR(COUNT(E961)=0,COUNT(F961)=0),"Check amounts",IF(OR(E961&lt;0,F961&lt;0,F961&gt;E961),"Check amounts",IF(OR(COUNT(C961)=0,COUNT(D961)=0),"Check dates",IF(D961&lt;C961,"Check dates",IF(ROUND(F961,2)=0,"Paid / zero balance",IF(Setup!$B$4="","Set aging date",IF(D961&gt;=Setup!$B$4,"Current",IF(DATEDIF(D961,Setup!$B$4,"D")&lt;=30,"1–30 days",IF(DATEDIF(D961,Setup!$B$4,"D")&lt;=60,"31–60 days",IF(DATEDIF(D961,Setup!$B$4,"D")&lt;=90,"61–90 days","91+ days")))))))))))))</f>
        <v/>
      </c>
      <c r="I961" s="5"/>
      <c r="J961" s="15">
        <f>IF(OR(H961="Current",H961="1–30 days",H961="31–60 days",H961="61–90 days",H961="91+ days"),F961,0)</f>
        <v>0</v>
      </c>
      <c r="K961">
        <f>IF(J961&gt;0,IF(COUNTIFS($M$5:$M961,M961,$J$5:$J961,"&gt;0")=1,1,0),0)</f>
        <v>0</v>
      </c>
      <c r="L961" t="str">
        <f>IF(A961="","","k"&amp;SUBSTITUTE(SUBSTITUTE(SUBSTITUTE(SUBSTITUTE(SUBSTITUTE(SUBSTITUTE(A961,"~","{t}"),"*","{s}"),"?","{q}"),"&lt;","{lt}"),"&gt;","{gt}"),"=","{eq}"))</f>
        <v/>
      </c>
      <c r="M961" t="str">
        <f>IF(B961="","","k"&amp;SUBSTITUTE(SUBSTITUTE(SUBSTITUTE(SUBSTITUTE(SUBSTITUTE(SUBSTITUTE(B961,"~","{t}"),"*","{s}"),"?","{q}"),"&lt;","{lt}"),"&gt;","{gt}"),"=","{eq}"))</f>
        <v/>
      </c>
    </row>
    <row r="962" spans="1:13" x14ac:dyDescent="0.25">
      <c r="A962" s="5"/>
      <c r="B962" s="5"/>
      <c r="C962" s="8"/>
      <c r="D962" s="8"/>
      <c r="E962" s="12"/>
      <c r="F962" s="12"/>
      <c r="G962" s="13" t="str">
        <f>IF(OR(H962="Current",H962="1–30 days",H962="31–60 days",H962="61–90 days",H962="91+ days"),IF(D962&gt;=Setup!$B$4,0,DATEDIF(D962,Setup!$B$4,"D")),"")</f>
        <v/>
      </c>
      <c r="H962" s="14" t="str">
        <f>IF(AND(A962="",B962="",C962="",D962="",E962="",F962=""),"",IF(OR(A962="",B962="",C962="",D962="",E962="",F962=""),"Incomplete",IF(COUNTIF($L$5:$L$1004,L962)&gt;1,"Check invoice #",IF(OR(COUNT(E962)=0,COUNT(F962)=0),"Check amounts",IF(OR(E962&lt;0,F962&lt;0,F962&gt;E962),"Check amounts",IF(OR(COUNT(C962)=0,COUNT(D962)=0),"Check dates",IF(D962&lt;C962,"Check dates",IF(ROUND(F962,2)=0,"Paid / zero balance",IF(Setup!$B$4="","Set aging date",IF(D962&gt;=Setup!$B$4,"Current",IF(DATEDIF(D962,Setup!$B$4,"D")&lt;=30,"1–30 days",IF(DATEDIF(D962,Setup!$B$4,"D")&lt;=60,"31–60 days",IF(DATEDIF(D962,Setup!$B$4,"D")&lt;=90,"61–90 days","91+ days")))))))))))))</f>
        <v/>
      </c>
      <c r="I962" s="5"/>
      <c r="J962" s="15">
        <f>IF(OR(H962="Current",H962="1–30 days",H962="31–60 days",H962="61–90 days",H962="91+ days"),F962,0)</f>
        <v>0</v>
      </c>
      <c r="K962">
        <f>IF(J962&gt;0,IF(COUNTIFS($M$5:$M962,M962,$J$5:$J962,"&gt;0")=1,1,0),0)</f>
        <v>0</v>
      </c>
      <c r="L962" t="str">
        <f>IF(A962="","","k"&amp;SUBSTITUTE(SUBSTITUTE(SUBSTITUTE(SUBSTITUTE(SUBSTITUTE(SUBSTITUTE(A962,"~","{t}"),"*","{s}"),"?","{q}"),"&lt;","{lt}"),"&gt;","{gt}"),"=","{eq}"))</f>
        <v/>
      </c>
      <c r="M962" t="str">
        <f>IF(B962="","","k"&amp;SUBSTITUTE(SUBSTITUTE(SUBSTITUTE(SUBSTITUTE(SUBSTITUTE(SUBSTITUTE(B962,"~","{t}"),"*","{s}"),"?","{q}"),"&lt;","{lt}"),"&gt;","{gt}"),"=","{eq}"))</f>
        <v/>
      </c>
    </row>
    <row r="963" spans="1:13" x14ac:dyDescent="0.25">
      <c r="A963" s="5"/>
      <c r="B963" s="5"/>
      <c r="C963" s="8"/>
      <c r="D963" s="8"/>
      <c r="E963" s="12"/>
      <c r="F963" s="12"/>
      <c r="G963" s="13" t="str">
        <f>IF(OR(H963="Current",H963="1–30 days",H963="31–60 days",H963="61–90 days",H963="91+ days"),IF(D963&gt;=Setup!$B$4,0,DATEDIF(D963,Setup!$B$4,"D")),"")</f>
        <v/>
      </c>
      <c r="H963" s="14" t="str">
        <f>IF(AND(A963="",B963="",C963="",D963="",E963="",F963=""),"",IF(OR(A963="",B963="",C963="",D963="",E963="",F963=""),"Incomplete",IF(COUNTIF($L$5:$L$1004,L963)&gt;1,"Check invoice #",IF(OR(COUNT(E963)=0,COUNT(F963)=0),"Check amounts",IF(OR(E963&lt;0,F963&lt;0,F963&gt;E963),"Check amounts",IF(OR(COUNT(C963)=0,COUNT(D963)=0),"Check dates",IF(D963&lt;C963,"Check dates",IF(ROUND(F963,2)=0,"Paid / zero balance",IF(Setup!$B$4="","Set aging date",IF(D963&gt;=Setup!$B$4,"Current",IF(DATEDIF(D963,Setup!$B$4,"D")&lt;=30,"1–30 days",IF(DATEDIF(D963,Setup!$B$4,"D")&lt;=60,"31–60 days",IF(DATEDIF(D963,Setup!$B$4,"D")&lt;=90,"61–90 days","91+ days")))))))))))))</f>
        <v/>
      </c>
      <c r="I963" s="5"/>
      <c r="J963" s="15">
        <f>IF(OR(H963="Current",H963="1–30 days",H963="31–60 days",H963="61–90 days",H963="91+ days"),F963,0)</f>
        <v>0</v>
      </c>
      <c r="K963">
        <f>IF(J963&gt;0,IF(COUNTIFS($M$5:$M963,M963,$J$5:$J963,"&gt;0")=1,1,0),0)</f>
        <v>0</v>
      </c>
      <c r="L963" t="str">
        <f>IF(A963="","","k"&amp;SUBSTITUTE(SUBSTITUTE(SUBSTITUTE(SUBSTITUTE(SUBSTITUTE(SUBSTITUTE(A963,"~","{t}"),"*","{s}"),"?","{q}"),"&lt;","{lt}"),"&gt;","{gt}"),"=","{eq}"))</f>
        <v/>
      </c>
      <c r="M963" t="str">
        <f>IF(B963="","","k"&amp;SUBSTITUTE(SUBSTITUTE(SUBSTITUTE(SUBSTITUTE(SUBSTITUTE(SUBSTITUTE(B963,"~","{t}"),"*","{s}"),"?","{q}"),"&lt;","{lt}"),"&gt;","{gt}"),"=","{eq}"))</f>
        <v/>
      </c>
    </row>
    <row r="964" spans="1:13" x14ac:dyDescent="0.25">
      <c r="A964" s="5"/>
      <c r="B964" s="5"/>
      <c r="C964" s="8"/>
      <c r="D964" s="8"/>
      <c r="E964" s="12"/>
      <c r="F964" s="12"/>
      <c r="G964" s="13" t="str">
        <f>IF(OR(H964="Current",H964="1–30 days",H964="31–60 days",H964="61–90 days",H964="91+ days"),IF(D964&gt;=Setup!$B$4,0,DATEDIF(D964,Setup!$B$4,"D")),"")</f>
        <v/>
      </c>
      <c r="H964" s="14" t="str">
        <f>IF(AND(A964="",B964="",C964="",D964="",E964="",F964=""),"",IF(OR(A964="",B964="",C964="",D964="",E964="",F964=""),"Incomplete",IF(COUNTIF($L$5:$L$1004,L964)&gt;1,"Check invoice #",IF(OR(COUNT(E964)=0,COUNT(F964)=0),"Check amounts",IF(OR(E964&lt;0,F964&lt;0,F964&gt;E964),"Check amounts",IF(OR(COUNT(C964)=0,COUNT(D964)=0),"Check dates",IF(D964&lt;C964,"Check dates",IF(ROUND(F964,2)=0,"Paid / zero balance",IF(Setup!$B$4="","Set aging date",IF(D964&gt;=Setup!$B$4,"Current",IF(DATEDIF(D964,Setup!$B$4,"D")&lt;=30,"1–30 days",IF(DATEDIF(D964,Setup!$B$4,"D")&lt;=60,"31–60 days",IF(DATEDIF(D964,Setup!$B$4,"D")&lt;=90,"61–90 days","91+ days")))))))))))))</f>
        <v/>
      </c>
      <c r="I964" s="5"/>
      <c r="J964" s="15">
        <f>IF(OR(H964="Current",H964="1–30 days",H964="31–60 days",H964="61–90 days",H964="91+ days"),F964,0)</f>
        <v>0</v>
      </c>
      <c r="K964">
        <f>IF(J964&gt;0,IF(COUNTIFS($M$5:$M964,M964,$J$5:$J964,"&gt;0")=1,1,0),0)</f>
        <v>0</v>
      </c>
      <c r="L964" t="str">
        <f>IF(A964="","","k"&amp;SUBSTITUTE(SUBSTITUTE(SUBSTITUTE(SUBSTITUTE(SUBSTITUTE(SUBSTITUTE(A964,"~","{t}"),"*","{s}"),"?","{q}"),"&lt;","{lt}"),"&gt;","{gt}"),"=","{eq}"))</f>
        <v/>
      </c>
      <c r="M964" t="str">
        <f>IF(B964="","","k"&amp;SUBSTITUTE(SUBSTITUTE(SUBSTITUTE(SUBSTITUTE(SUBSTITUTE(SUBSTITUTE(B964,"~","{t}"),"*","{s}"),"?","{q}"),"&lt;","{lt}"),"&gt;","{gt}"),"=","{eq}"))</f>
        <v/>
      </c>
    </row>
    <row r="965" spans="1:13" x14ac:dyDescent="0.25">
      <c r="A965" s="5"/>
      <c r="B965" s="5"/>
      <c r="C965" s="8"/>
      <c r="D965" s="8"/>
      <c r="E965" s="12"/>
      <c r="F965" s="12"/>
      <c r="G965" s="13" t="str">
        <f>IF(OR(H965="Current",H965="1–30 days",H965="31–60 days",H965="61–90 days",H965="91+ days"),IF(D965&gt;=Setup!$B$4,0,DATEDIF(D965,Setup!$B$4,"D")),"")</f>
        <v/>
      </c>
      <c r="H965" s="14" t="str">
        <f>IF(AND(A965="",B965="",C965="",D965="",E965="",F965=""),"",IF(OR(A965="",B965="",C965="",D965="",E965="",F965=""),"Incomplete",IF(COUNTIF($L$5:$L$1004,L965)&gt;1,"Check invoice #",IF(OR(COUNT(E965)=0,COUNT(F965)=0),"Check amounts",IF(OR(E965&lt;0,F965&lt;0,F965&gt;E965),"Check amounts",IF(OR(COUNT(C965)=0,COUNT(D965)=0),"Check dates",IF(D965&lt;C965,"Check dates",IF(ROUND(F965,2)=0,"Paid / zero balance",IF(Setup!$B$4="","Set aging date",IF(D965&gt;=Setup!$B$4,"Current",IF(DATEDIF(D965,Setup!$B$4,"D")&lt;=30,"1–30 days",IF(DATEDIF(D965,Setup!$B$4,"D")&lt;=60,"31–60 days",IF(DATEDIF(D965,Setup!$B$4,"D")&lt;=90,"61–90 days","91+ days")))))))))))))</f>
        <v/>
      </c>
      <c r="I965" s="5"/>
      <c r="J965" s="15">
        <f>IF(OR(H965="Current",H965="1–30 days",H965="31–60 days",H965="61–90 days",H965="91+ days"),F965,0)</f>
        <v>0</v>
      </c>
      <c r="K965">
        <f>IF(J965&gt;0,IF(COUNTIFS($M$5:$M965,M965,$J$5:$J965,"&gt;0")=1,1,0),0)</f>
        <v>0</v>
      </c>
      <c r="L965" t="str">
        <f>IF(A965="","","k"&amp;SUBSTITUTE(SUBSTITUTE(SUBSTITUTE(SUBSTITUTE(SUBSTITUTE(SUBSTITUTE(A965,"~","{t}"),"*","{s}"),"?","{q}"),"&lt;","{lt}"),"&gt;","{gt}"),"=","{eq}"))</f>
        <v/>
      </c>
      <c r="M965" t="str">
        <f>IF(B965="","","k"&amp;SUBSTITUTE(SUBSTITUTE(SUBSTITUTE(SUBSTITUTE(SUBSTITUTE(SUBSTITUTE(B965,"~","{t}"),"*","{s}"),"?","{q}"),"&lt;","{lt}"),"&gt;","{gt}"),"=","{eq}"))</f>
        <v/>
      </c>
    </row>
    <row r="966" spans="1:13" x14ac:dyDescent="0.25">
      <c r="A966" s="5"/>
      <c r="B966" s="5"/>
      <c r="C966" s="8"/>
      <c r="D966" s="8"/>
      <c r="E966" s="12"/>
      <c r="F966" s="12"/>
      <c r="G966" s="13" t="str">
        <f>IF(OR(H966="Current",H966="1–30 days",H966="31–60 days",H966="61–90 days",H966="91+ days"),IF(D966&gt;=Setup!$B$4,0,DATEDIF(D966,Setup!$B$4,"D")),"")</f>
        <v/>
      </c>
      <c r="H966" s="14" t="str">
        <f>IF(AND(A966="",B966="",C966="",D966="",E966="",F966=""),"",IF(OR(A966="",B966="",C966="",D966="",E966="",F966=""),"Incomplete",IF(COUNTIF($L$5:$L$1004,L966)&gt;1,"Check invoice #",IF(OR(COUNT(E966)=0,COUNT(F966)=0),"Check amounts",IF(OR(E966&lt;0,F966&lt;0,F966&gt;E966),"Check amounts",IF(OR(COUNT(C966)=0,COUNT(D966)=0),"Check dates",IF(D966&lt;C966,"Check dates",IF(ROUND(F966,2)=0,"Paid / zero balance",IF(Setup!$B$4="","Set aging date",IF(D966&gt;=Setup!$B$4,"Current",IF(DATEDIF(D966,Setup!$B$4,"D")&lt;=30,"1–30 days",IF(DATEDIF(D966,Setup!$B$4,"D")&lt;=60,"31–60 days",IF(DATEDIF(D966,Setup!$B$4,"D")&lt;=90,"61–90 days","91+ days")))))))))))))</f>
        <v/>
      </c>
      <c r="I966" s="5"/>
      <c r="J966" s="15">
        <f>IF(OR(H966="Current",H966="1–30 days",H966="31–60 days",H966="61–90 days",H966="91+ days"),F966,0)</f>
        <v>0</v>
      </c>
      <c r="K966">
        <f>IF(J966&gt;0,IF(COUNTIFS($M$5:$M966,M966,$J$5:$J966,"&gt;0")=1,1,0),0)</f>
        <v>0</v>
      </c>
      <c r="L966" t="str">
        <f>IF(A966="","","k"&amp;SUBSTITUTE(SUBSTITUTE(SUBSTITUTE(SUBSTITUTE(SUBSTITUTE(SUBSTITUTE(A966,"~","{t}"),"*","{s}"),"?","{q}"),"&lt;","{lt}"),"&gt;","{gt}"),"=","{eq}"))</f>
        <v/>
      </c>
      <c r="M966" t="str">
        <f>IF(B966="","","k"&amp;SUBSTITUTE(SUBSTITUTE(SUBSTITUTE(SUBSTITUTE(SUBSTITUTE(SUBSTITUTE(B966,"~","{t}"),"*","{s}"),"?","{q}"),"&lt;","{lt}"),"&gt;","{gt}"),"=","{eq}"))</f>
        <v/>
      </c>
    </row>
    <row r="967" spans="1:13" x14ac:dyDescent="0.25">
      <c r="A967" s="5"/>
      <c r="B967" s="5"/>
      <c r="C967" s="8"/>
      <c r="D967" s="8"/>
      <c r="E967" s="12"/>
      <c r="F967" s="12"/>
      <c r="G967" s="13" t="str">
        <f>IF(OR(H967="Current",H967="1–30 days",H967="31–60 days",H967="61–90 days",H967="91+ days"),IF(D967&gt;=Setup!$B$4,0,DATEDIF(D967,Setup!$B$4,"D")),"")</f>
        <v/>
      </c>
      <c r="H967" s="14" t="str">
        <f>IF(AND(A967="",B967="",C967="",D967="",E967="",F967=""),"",IF(OR(A967="",B967="",C967="",D967="",E967="",F967=""),"Incomplete",IF(COUNTIF($L$5:$L$1004,L967)&gt;1,"Check invoice #",IF(OR(COUNT(E967)=0,COUNT(F967)=0),"Check amounts",IF(OR(E967&lt;0,F967&lt;0,F967&gt;E967),"Check amounts",IF(OR(COUNT(C967)=0,COUNT(D967)=0),"Check dates",IF(D967&lt;C967,"Check dates",IF(ROUND(F967,2)=0,"Paid / zero balance",IF(Setup!$B$4="","Set aging date",IF(D967&gt;=Setup!$B$4,"Current",IF(DATEDIF(D967,Setup!$B$4,"D")&lt;=30,"1–30 days",IF(DATEDIF(D967,Setup!$B$4,"D")&lt;=60,"31–60 days",IF(DATEDIF(D967,Setup!$B$4,"D")&lt;=90,"61–90 days","91+ days")))))))))))))</f>
        <v/>
      </c>
      <c r="I967" s="5"/>
      <c r="J967" s="15">
        <f>IF(OR(H967="Current",H967="1–30 days",H967="31–60 days",H967="61–90 days",H967="91+ days"),F967,0)</f>
        <v>0</v>
      </c>
      <c r="K967">
        <f>IF(J967&gt;0,IF(COUNTIFS($M$5:$M967,M967,$J$5:$J967,"&gt;0")=1,1,0),0)</f>
        <v>0</v>
      </c>
      <c r="L967" t="str">
        <f>IF(A967="","","k"&amp;SUBSTITUTE(SUBSTITUTE(SUBSTITUTE(SUBSTITUTE(SUBSTITUTE(SUBSTITUTE(A967,"~","{t}"),"*","{s}"),"?","{q}"),"&lt;","{lt}"),"&gt;","{gt}"),"=","{eq}"))</f>
        <v/>
      </c>
      <c r="M967" t="str">
        <f>IF(B967="","","k"&amp;SUBSTITUTE(SUBSTITUTE(SUBSTITUTE(SUBSTITUTE(SUBSTITUTE(SUBSTITUTE(B967,"~","{t}"),"*","{s}"),"?","{q}"),"&lt;","{lt}"),"&gt;","{gt}"),"=","{eq}"))</f>
        <v/>
      </c>
    </row>
    <row r="968" spans="1:13" x14ac:dyDescent="0.25">
      <c r="A968" s="5"/>
      <c r="B968" s="5"/>
      <c r="C968" s="8"/>
      <c r="D968" s="8"/>
      <c r="E968" s="12"/>
      <c r="F968" s="12"/>
      <c r="G968" s="13" t="str">
        <f>IF(OR(H968="Current",H968="1–30 days",H968="31–60 days",H968="61–90 days",H968="91+ days"),IF(D968&gt;=Setup!$B$4,0,DATEDIF(D968,Setup!$B$4,"D")),"")</f>
        <v/>
      </c>
      <c r="H968" s="14" t="str">
        <f>IF(AND(A968="",B968="",C968="",D968="",E968="",F968=""),"",IF(OR(A968="",B968="",C968="",D968="",E968="",F968=""),"Incomplete",IF(COUNTIF($L$5:$L$1004,L968)&gt;1,"Check invoice #",IF(OR(COUNT(E968)=0,COUNT(F968)=0),"Check amounts",IF(OR(E968&lt;0,F968&lt;0,F968&gt;E968),"Check amounts",IF(OR(COUNT(C968)=0,COUNT(D968)=0),"Check dates",IF(D968&lt;C968,"Check dates",IF(ROUND(F968,2)=0,"Paid / zero balance",IF(Setup!$B$4="","Set aging date",IF(D968&gt;=Setup!$B$4,"Current",IF(DATEDIF(D968,Setup!$B$4,"D")&lt;=30,"1–30 days",IF(DATEDIF(D968,Setup!$B$4,"D")&lt;=60,"31–60 days",IF(DATEDIF(D968,Setup!$B$4,"D")&lt;=90,"61–90 days","91+ days")))))))))))))</f>
        <v/>
      </c>
      <c r="I968" s="5"/>
      <c r="J968" s="15">
        <f>IF(OR(H968="Current",H968="1–30 days",H968="31–60 days",H968="61–90 days",H968="91+ days"),F968,0)</f>
        <v>0</v>
      </c>
      <c r="K968">
        <f>IF(J968&gt;0,IF(COUNTIFS($M$5:$M968,M968,$J$5:$J968,"&gt;0")=1,1,0),0)</f>
        <v>0</v>
      </c>
      <c r="L968" t="str">
        <f>IF(A968="","","k"&amp;SUBSTITUTE(SUBSTITUTE(SUBSTITUTE(SUBSTITUTE(SUBSTITUTE(SUBSTITUTE(A968,"~","{t}"),"*","{s}"),"?","{q}"),"&lt;","{lt}"),"&gt;","{gt}"),"=","{eq}"))</f>
        <v/>
      </c>
      <c r="M968" t="str">
        <f>IF(B968="","","k"&amp;SUBSTITUTE(SUBSTITUTE(SUBSTITUTE(SUBSTITUTE(SUBSTITUTE(SUBSTITUTE(B968,"~","{t}"),"*","{s}"),"?","{q}"),"&lt;","{lt}"),"&gt;","{gt}"),"=","{eq}"))</f>
        <v/>
      </c>
    </row>
    <row r="969" spans="1:13" x14ac:dyDescent="0.25">
      <c r="A969" s="5"/>
      <c r="B969" s="5"/>
      <c r="C969" s="8"/>
      <c r="D969" s="8"/>
      <c r="E969" s="12"/>
      <c r="F969" s="12"/>
      <c r="G969" s="13" t="str">
        <f>IF(OR(H969="Current",H969="1–30 days",H969="31–60 days",H969="61–90 days",H969="91+ days"),IF(D969&gt;=Setup!$B$4,0,DATEDIF(D969,Setup!$B$4,"D")),"")</f>
        <v/>
      </c>
      <c r="H969" s="14" t="str">
        <f>IF(AND(A969="",B969="",C969="",D969="",E969="",F969=""),"",IF(OR(A969="",B969="",C969="",D969="",E969="",F969=""),"Incomplete",IF(COUNTIF($L$5:$L$1004,L969)&gt;1,"Check invoice #",IF(OR(COUNT(E969)=0,COUNT(F969)=0),"Check amounts",IF(OR(E969&lt;0,F969&lt;0,F969&gt;E969),"Check amounts",IF(OR(COUNT(C969)=0,COUNT(D969)=0),"Check dates",IF(D969&lt;C969,"Check dates",IF(ROUND(F969,2)=0,"Paid / zero balance",IF(Setup!$B$4="","Set aging date",IF(D969&gt;=Setup!$B$4,"Current",IF(DATEDIF(D969,Setup!$B$4,"D")&lt;=30,"1–30 days",IF(DATEDIF(D969,Setup!$B$4,"D")&lt;=60,"31–60 days",IF(DATEDIF(D969,Setup!$B$4,"D")&lt;=90,"61–90 days","91+ days")))))))))))))</f>
        <v/>
      </c>
      <c r="I969" s="5"/>
      <c r="J969" s="15">
        <f>IF(OR(H969="Current",H969="1–30 days",H969="31–60 days",H969="61–90 days",H969="91+ days"),F969,0)</f>
        <v>0</v>
      </c>
      <c r="K969">
        <f>IF(J969&gt;0,IF(COUNTIFS($M$5:$M969,M969,$J$5:$J969,"&gt;0")=1,1,0),0)</f>
        <v>0</v>
      </c>
      <c r="L969" t="str">
        <f>IF(A969="","","k"&amp;SUBSTITUTE(SUBSTITUTE(SUBSTITUTE(SUBSTITUTE(SUBSTITUTE(SUBSTITUTE(A969,"~","{t}"),"*","{s}"),"?","{q}"),"&lt;","{lt}"),"&gt;","{gt}"),"=","{eq}"))</f>
        <v/>
      </c>
      <c r="M969" t="str">
        <f>IF(B969="","","k"&amp;SUBSTITUTE(SUBSTITUTE(SUBSTITUTE(SUBSTITUTE(SUBSTITUTE(SUBSTITUTE(B969,"~","{t}"),"*","{s}"),"?","{q}"),"&lt;","{lt}"),"&gt;","{gt}"),"=","{eq}"))</f>
        <v/>
      </c>
    </row>
    <row r="970" spans="1:13" x14ac:dyDescent="0.25">
      <c r="A970" s="5"/>
      <c r="B970" s="5"/>
      <c r="C970" s="8"/>
      <c r="D970" s="8"/>
      <c r="E970" s="12"/>
      <c r="F970" s="12"/>
      <c r="G970" s="13" t="str">
        <f>IF(OR(H970="Current",H970="1–30 days",H970="31–60 days",H970="61–90 days",H970="91+ days"),IF(D970&gt;=Setup!$B$4,0,DATEDIF(D970,Setup!$B$4,"D")),"")</f>
        <v/>
      </c>
      <c r="H970" s="14" t="str">
        <f>IF(AND(A970="",B970="",C970="",D970="",E970="",F970=""),"",IF(OR(A970="",B970="",C970="",D970="",E970="",F970=""),"Incomplete",IF(COUNTIF($L$5:$L$1004,L970)&gt;1,"Check invoice #",IF(OR(COUNT(E970)=0,COUNT(F970)=0),"Check amounts",IF(OR(E970&lt;0,F970&lt;0,F970&gt;E970),"Check amounts",IF(OR(COUNT(C970)=0,COUNT(D970)=0),"Check dates",IF(D970&lt;C970,"Check dates",IF(ROUND(F970,2)=0,"Paid / zero balance",IF(Setup!$B$4="","Set aging date",IF(D970&gt;=Setup!$B$4,"Current",IF(DATEDIF(D970,Setup!$B$4,"D")&lt;=30,"1–30 days",IF(DATEDIF(D970,Setup!$B$4,"D")&lt;=60,"31–60 days",IF(DATEDIF(D970,Setup!$B$4,"D")&lt;=90,"61–90 days","91+ days")))))))))))))</f>
        <v/>
      </c>
      <c r="I970" s="5"/>
      <c r="J970" s="15">
        <f>IF(OR(H970="Current",H970="1–30 days",H970="31–60 days",H970="61–90 days",H970="91+ days"),F970,0)</f>
        <v>0</v>
      </c>
      <c r="K970">
        <f>IF(J970&gt;0,IF(COUNTIFS($M$5:$M970,M970,$J$5:$J970,"&gt;0")=1,1,0),0)</f>
        <v>0</v>
      </c>
      <c r="L970" t="str">
        <f>IF(A970="","","k"&amp;SUBSTITUTE(SUBSTITUTE(SUBSTITUTE(SUBSTITUTE(SUBSTITUTE(SUBSTITUTE(A970,"~","{t}"),"*","{s}"),"?","{q}"),"&lt;","{lt}"),"&gt;","{gt}"),"=","{eq}"))</f>
        <v/>
      </c>
      <c r="M970" t="str">
        <f>IF(B970="","","k"&amp;SUBSTITUTE(SUBSTITUTE(SUBSTITUTE(SUBSTITUTE(SUBSTITUTE(SUBSTITUTE(B970,"~","{t}"),"*","{s}"),"?","{q}"),"&lt;","{lt}"),"&gt;","{gt}"),"=","{eq}"))</f>
        <v/>
      </c>
    </row>
    <row r="971" spans="1:13" x14ac:dyDescent="0.25">
      <c r="A971" s="5"/>
      <c r="B971" s="5"/>
      <c r="C971" s="8"/>
      <c r="D971" s="8"/>
      <c r="E971" s="12"/>
      <c r="F971" s="12"/>
      <c r="G971" s="13" t="str">
        <f>IF(OR(H971="Current",H971="1–30 days",H971="31–60 days",H971="61–90 days",H971="91+ days"),IF(D971&gt;=Setup!$B$4,0,DATEDIF(D971,Setup!$B$4,"D")),"")</f>
        <v/>
      </c>
      <c r="H971" s="14" t="str">
        <f>IF(AND(A971="",B971="",C971="",D971="",E971="",F971=""),"",IF(OR(A971="",B971="",C971="",D971="",E971="",F971=""),"Incomplete",IF(COUNTIF($L$5:$L$1004,L971)&gt;1,"Check invoice #",IF(OR(COUNT(E971)=0,COUNT(F971)=0),"Check amounts",IF(OR(E971&lt;0,F971&lt;0,F971&gt;E971),"Check amounts",IF(OR(COUNT(C971)=0,COUNT(D971)=0),"Check dates",IF(D971&lt;C971,"Check dates",IF(ROUND(F971,2)=0,"Paid / zero balance",IF(Setup!$B$4="","Set aging date",IF(D971&gt;=Setup!$B$4,"Current",IF(DATEDIF(D971,Setup!$B$4,"D")&lt;=30,"1–30 days",IF(DATEDIF(D971,Setup!$B$4,"D")&lt;=60,"31–60 days",IF(DATEDIF(D971,Setup!$B$4,"D")&lt;=90,"61–90 days","91+ days")))))))))))))</f>
        <v/>
      </c>
      <c r="I971" s="5"/>
      <c r="J971" s="15">
        <f>IF(OR(H971="Current",H971="1–30 days",H971="31–60 days",H971="61–90 days",H971="91+ days"),F971,0)</f>
        <v>0</v>
      </c>
      <c r="K971">
        <f>IF(J971&gt;0,IF(COUNTIFS($M$5:$M971,M971,$J$5:$J971,"&gt;0")=1,1,0),0)</f>
        <v>0</v>
      </c>
      <c r="L971" t="str">
        <f>IF(A971="","","k"&amp;SUBSTITUTE(SUBSTITUTE(SUBSTITUTE(SUBSTITUTE(SUBSTITUTE(SUBSTITUTE(A971,"~","{t}"),"*","{s}"),"?","{q}"),"&lt;","{lt}"),"&gt;","{gt}"),"=","{eq}"))</f>
        <v/>
      </c>
      <c r="M971" t="str">
        <f>IF(B971="","","k"&amp;SUBSTITUTE(SUBSTITUTE(SUBSTITUTE(SUBSTITUTE(SUBSTITUTE(SUBSTITUTE(B971,"~","{t}"),"*","{s}"),"?","{q}"),"&lt;","{lt}"),"&gt;","{gt}"),"=","{eq}"))</f>
        <v/>
      </c>
    </row>
    <row r="972" spans="1:13" x14ac:dyDescent="0.25">
      <c r="A972" s="5"/>
      <c r="B972" s="5"/>
      <c r="C972" s="8"/>
      <c r="D972" s="8"/>
      <c r="E972" s="12"/>
      <c r="F972" s="12"/>
      <c r="G972" s="13" t="str">
        <f>IF(OR(H972="Current",H972="1–30 days",H972="31–60 days",H972="61–90 days",H972="91+ days"),IF(D972&gt;=Setup!$B$4,0,DATEDIF(D972,Setup!$B$4,"D")),"")</f>
        <v/>
      </c>
      <c r="H972" s="14" t="str">
        <f>IF(AND(A972="",B972="",C972="",D972="",E972="",F972=""),"",IF(OR(A972="",B972="",C972="",D972="",E972="",F972=""),"Incomplete",IF(COUNTIF($L$5:$L$1004,L972)&gt;1,"Check invoice #",IF(OR(COUNT(E972)=0,COUNT(F972)=0),"Check amounts",IF(OR(E972&lt;0,F972&lt;0,F972&gt;E972),"Check amounts",IF(OR(COUNT(C972)=0,COUNT(D972)=0),"Check dates",IF(D972&lt;C972,"Check dates",IF(ROUND(F972,2)=0,"Paid / zero balance",IF(Setup!$B$4="","Set aging date",IF(D972&gt;=Setup!$B$4,"Current",IF(DATEDIF(D972,Setup!$B$4,"D")&lt;=30,"1–30 days",IF(DATEDIF(D972,Setup!$B$4,"D")&lt;=60,"31–60 days",IF(DATEDIF(D972,Setup!$B$4,"D")&lt;=90,"61–90 days","91+ days")))))))))))))</f>
        <v/>
      </c>
      <c r="I972" s="5"/>
      <c r="J972" s="15">
        <f>IF(OR(H972="Current",H972="1–30 days",H972="31–60 days",H972="61–90 days",H972="91+ days"),F972,0)</f>
        <v>0</v>
      </c>
      <c r="K972">
        <f>IF(J972&gt;0,IF(COUNTIFS($M$5:$M972,M972,$J$5:$J972,"&gt;0")=1,1,0),0)</f>
        <v>0</v>
      </c>
      <c r="L972" t="str">
        <f>IF(A972="","","k"&amp;SUBSTITUTE(SUBSTITUTE(SUBSTITUTE(SUBSTITUTE(SUBSTITUTE(SUBSTITUTE(A972,"~","{t}"),"*","{s}"),"?","{q}"),"&lt;","{lt}"),"&gt;","{gt}"),"=","{eq}"))</f>
        <v/>
      </c>
      <c r="M972" t="str">
        <f>IF(B972="","","k"&amp;SUBSTITUTE(SUBSTITUTE(SUBSTITUTE(SUBSTITUTE(SUBSTITUTE(SUBSTITUTE(B972,"~","{t}"),"*","{s}"),"?","{q}"),"&lt;","{lt}"),"&gt;","{gt}"),"=","{eq}"))</f>
        <v/>
      </c>
    </row>
    <row r="973" spans="1:13" x14ac:dyDescent="0.25">
      <c r="A973" s="5"/>
      <c r="B973" s="5"/>
      <c r="C973" s="8"/>
      <c r="D973" s="8"/>
      <c r="E973" s="12"/>
      <c r="F973" s="12"/>
      <c r="G973" s="13" t="str">
        <f>IF(OR(H973="Current",H973="1–30 days",H973="31–60 days",H973="61–90 days",H973="91+ days"),IF(D973&gt;=Setup!$B$4,0,DATEDIF(D973,Setup!$B$4,"D")),"")</f>
        <v/>
      </c>
      <c r="H973" s="14" t="str">
        <f>IF(AND(A973="",B973="",C973="",D973="",E973="",F973=""),"",IF(OR(A973="",B973="",C973="",D973="",E973="",F973=""),"Incomplete",IF(COUNTIF($L$5:$L$1004,L973)&gt;1,"Check invoice #",IF(OR(COUNT(E973)=0,COUNT(F973)=0),"Check amounts",IF(OR(E973&lt;0,F973&lt;0,F973&gt;E973),"Check amounts",IF(OR(COUNT(C973)=0,COUNT(D973)=0),"Check dates",IF(D973&lt;C973,"Check dates",IF(ROUND(F973,2)=0,"Paid / zero balance",IF(Setup!$B$4="","Set aging date",IF(D973&gt;=Setup!$B$4,"Current",IF(DATEDIF(D973,Setup!$B$4,"D")&lt;=30,"1–30 days",IF(DATEDIF(D973,Setup!$B$4,"D")&lt;=60,"31–60 days",IF(DATEDIF(D973,Setup!$B$4,"D")&lt;=90,"61–90 days","91+ days")))))))))))))</f>
        <v/>
      </c>
      <c r="I973" s="5"/>
      <c r="J973" s="15">
        <f>IF(OR(H973="Current",H973="1–30 days",H973="31–60 days",H973="61–90 days",H973="91+ days"),F973,0)</f>
        <v>0</v>
      </c>
      <c r="K973">
        <f>IF(J973&gt;0,IF(COUNTIFS($M$5:$M973,M973,$J$5:$J973,"&gt;0")=1,1,0),0)</f>
        <v>0</v>
      </c>
      <c r="L973" t="str">
        <f>IF(A973="","","k"&amp;SUBSTITUTE(SUBSTITUTE(SUBSTITUTE(SUBSTITUTE(SUBSTITUTE(SUBSTITUTE(A973,"~","{t}"),"*","{s}"),"?","{q}"),"&lt;","{lt}"),"&gt;","{gt}"),"=","{eq}"))</f>
        <v/>
      </c>
      <c r="M973" t="str">
        <f>IF(B973="","","k"&amp;SUBSTITUTE(SUBSTITUTE(SUBSTITUTE(SUBSTITUTE(SUBSTITUTE(SUBSTITUTE(B973,"~","{t}"),"*","{s}"),"?","{q}"),"&lt;","{lt}"),"&gt;","{gt}"),"=","{eq}"))</f>
        <v/>
      </c>
    </row>
    <row r="974" spans="1:13" x14ac:dyDescent="0.25">
      <c r="A974" s="5"/>
      <c r="B974" s="5"/>
      <c r="C974" s="8"/>
      <c r="D974" s="8"/>
      <c r="E974" s="12"/>
      <c r="F974" s="12"/>
      <c r="G974" s="13" t="str">
        <f>IF(OR(H974="Current",H974="1–30 days",H974="31–60 days",H974="61–90 days",H974="91+ days"),IF(D974&gt;=Setup!$B$4,0,DATEDIF(D974,Setup!$B$4,"D")),"")</f>
        <v/>
      </c>
      <c r="H974" s="14" t="str">
        <f>IF(AND(A974="",B974="",C974="",D974="",E974="",F974=""),"",IF(OR(A974="",B974="",C974="",D974="",E974="",F974=""),"Incomplete",IF(COUNTIF($L$5:$L$1004,L974)&gt;1,"Check invoice #",IF(OR(COUNT(E974)=0,COUNT(F974)=0),"Check amounts",IF(OR(E974&lt;0,F974&lt;0,F974&gt;E974),"Check amounts",IF(OR(COUNT(C974)=0,COUNT(D974)=0),"Check dates",IF(D974&lt;C974,"Check dates",IF(ROUND(F974,2)=0,"Paid / zero balance",IF(Setup!$B$4="","Set aging date",IF(D974&gt;=Setup!$B$4,"Current",IF(DATEDIF(D974,Setup!$B$4,"D")&lt;=30,"1–30 days",IF(DATEDIF(D974,Setup!$B$4,"D")&lt;=60,"31–60 days",IF(DATEDIF(D974,Setup!$B$4,"D")&lt;=90,"61–90 days","91+ days")))))))))))))</f>
        <v/>
      </c>
      <c r="I974" s="5"/>
      <c r="J974" s="15">
        <f>IF(OR(H974="Current",H974="1–30 days",H974="31–60 days",H974="61–90 days",H974="91+ days"),F974,0)</f>
        <v>0</v>
      </c>
      <c r="K974">
        <f>IF(J974&gt;0,IF(COUNTIFS($M$5:$M974,M974,$J$5:$J974,"&gt;0")=1,1,0),0)</f>
        <v>0</v>
      </c>
      <c r="L974" t="str">
        <f>IF(A974="","","k"&amp;SUBSTITUTE(SUBSTITUTE(SUBSTITUTE(SUBSTITUTE(SUBSTITUTE(SUBSTITUTE(A974,"~","{t}"),"*","{s}"),"?","{q}"),"&lt;","{lt}"),"&gt;","{gt}"),"=","{eq}"))</f>
        <v/>
      </c>
      <c r="M974" t="str">
        <f>IF(B974="","","k"&amp;SUBSTITUTE(SUBSTITUTE(SUBSTITUTE(SUBSTITUTE(SUBSTITUTE(SUBSTITUTE(B974,"~","{t}"),"*","{s}"),"?","{q}"),"&lt;","{lt}"),"&gt;","{gt}"),"=","{eq}"))</f>
        <v/>
      </c>
    </row>
    <row r="975" spans="1:13" x14ac:dyDescent="0.25">
      <c r="A975" s="5"/>
      <c r="B975" s="5"/>
      <c r="C975" s="8"/>
      <c r="D975" s="8"/>
      <c r="E975" s="12"/>
      <c r="F975" s="12"/>
      <c r="G975" s="13" t="str">
        <f>IF(OR(H975="Current",H975="1–30 days",H975="31–60 days",H975="61–90 days",H975="91+ days"),IF(D975&gt;=Setup!$B$4,0,DATEDIF(D975,Setup!$B$4,"D")),"")</f>
        <v/>
      </c>
      <c r="H975" s="14" t="str">
        <f>IF(AND(A975="",B975="",C975="",D975="",E975="",F975=""),"",IF(OR(A975="",B975="",C975="",D975="",E975="",F975=""),"Incomplete",IF(COUNTIF($L$5:$L$1004,L975)&gt;1,"Check invoice #",IF(OR(COUNT(E975)=0,COUNT(F975)=0),"Check amounts",IF(OR(E975&lt;0,F975&lt;0,F975&gt;E975),"Check amounts",IF(OR(COUNT(C975)=0,COUNT(D975)=0),"Check dates",IF(D975&lt;C975,"Check dates",IF(ROUND(F975,2)=0,"Paid / zero balance",IF(Setup!$B$4="","Set aging date",IF(D975&gt;=Setup!$B$4,"Current",IF(DATEDIF(D975,Setup!$B$4,"D")&lt;=30,"1–30 days",IF(DATEDIF(D975,Setup!$B$4,"D")&lt;=60,"31–60 days",IF(DATEDIF(D975,Setup!$B$4,"D")&lt;=90,"61–90 days","91+ days")))))))))))))</f>
        <v/>
      </c>
      <c r="I975" s="5"/>
      <c r="J975" s="15">
        <f>IF(OR(H975="Current",H975="1–30 days",H975="31–60 days",H975="61–90 days",H975="91+ days"),F975,0)</f>
        <v>0</v>
      </c>
      <c r="K975">
        <f>IF(J975&gt;0,IF(COUNTIFS($M$5:$M975,M975,$J$5:$J975,"&gt;0")=1,1,0),0)</f>
        <v>0</v>
      </c>
      <c r="L975" t="str">
        <f>IF(A975="","","k"&amp;SUBSTITUTE(SUBSTITUTE(SUBSTITUTE(SUBSTITUTE(SUBSTITUTE(SUBSTITUTE(A975,"~","{t}"),"*","{s}"),"?","{q}"),"&lt;","{lt}"),"&gt;","{gt}"),"=","{eq}"))</f>
        <v/>
      </c>
      <c r="M975" t="str">
        <f>IF(B975="","","k"&amp;SUBSTITUTE(SUBSTITUTE(SUBSTITUTE(SUBSTITUTE(SUBSTITUTE(SUBSTITUTE(B975,"~","{t}"),"*","{s}"),"?","{q}"),"&lt;","{lt}"),"&gt;","{gt}"),"=","{eq}"))</f>
        <v/>
      </c>
    </row>
    <row r="976" spans="1:13" x14ac:dyDescent="0.25">
      <c r="A976" s="5"/>
      <c r="B976" s="5"/>
      <c r="C976" s="8"/>
      <c r="D976" s="8"/>
      <c r="E976" s="12"/>
      <c r="F976" s="12"/>
      <c r="G976" s="13" t="str">
        <f>IF(OR(H976="Current",H976="1–30 days",H976="31–60 days",H976="61–90 days",H976="91+ days"),IF(D976&gt;=Setup!$B$4,0,DATEDIF(D976,Setup!$B$4,"D")),"")</f>
        <v/>
      </c>
      <c r="H976" s="14" t="str">
        <f>IF(AND(A976="",B976="",C976="",D976="",E976="",F976=""),"",IF(OR(A976="",B976="",C976="",D976="",E976="",F976=""),"Incomplete",IF(COUNTIF($L$5:$L$1004,L976)&gt;1,"Check invoice #",IF(OR(COUNT(E976)=0,COUNT(F976)=0),"Check amounts",IF(OR(E976&lt;0,F976&lt;0,F976&gt;E976),"Check amounts",IF(OR(COUNT(C976)=0,COUNT(D976)=0),"Check dates",IF(D976&lt;C976,"Check dates",IF(ROUND(F976,2)=0,"Paid / zero balance",IF(Setup!$B$4="","Set aging date",IF(D976&gt;=Setup!$B$4,"Current",IF(DATEDIF(D976,Setup!$B$4,"D")&lt;=30,"1–30 days",IF(DATEDIF(D976,Setup!$B$4,"D")&lt;=60,"31–60 days",IF(DATEDIF(D976,Setup!$B$4,"D")&lt;=90,"61–90 days","91+ days")))))))))))))</f>
        <v/>
      </c>
      <c r="I976" s="5"/>
      <c r="J976" s="15">
        <f>IF(OR(H976="Current",H976="1–30 days",H976="31–60 days",H976="61–90 days",H976="91+ days"),F976,0)</f>
        <v>0</v>
      </c>
      <c r="K976">
        <f>IF(J976&gt;0,IF(COUNTIFS($M$5:$M976,M976,$J$5:$J976,"&gt;0")=1,1,0),0)</f>
        <v>0</v>
      </c>
      <c r="L976" t="str">
        <f>IF(A976="","","k"&amp;SUBSTITUTE(SUBSTITUTE(SUBSTITUTE(SUBSTITUTE(SUBSTITUTE(SUBSTITUTE(A976,"~","{t}"),"*","{s}"),"?","{q}"),"&lt;","{lt}"),"&gt;","{gt}"),"=","{eq}"))</f>
        <v/>
      </c>
      <c r="M976" t="str">
        <f>IF(B976="","","k"&amp;SUBSTITUTE(SUBSTITUTE(SUBSTITUTE(SUBSTITUTE(SUBSTITUTE(SUBSTITUTE(B976,"~","{t}"),"*","{s}"),"?","{q}"),"&lt;","{lt}"),"&gt;","{gt}"),"=","{eq}"))</f>
        <v/>
      </c>
    </row>
    <row r="977" spans="1:13" x14ac:dyDescent="0.25">
      <c r="A977" s="5"/>
      <c r="B977" s="5"/>
      <c r="C977" s="8"/>
      <c r="D977" s="8"/>
      <c r="E977" s="12"/>
      <c r="F977" s="12"/>
      <c r="G977" s="13" t="str">
        <f>IF(OR(H977="Current",H977="1–30 days",H977="31–60 days",H977="61–90 days",H977="91+ days"),IF(D977&gt;=Setup!$B$4,0,DATEDIF(D977,Setup!$B$4,"D")),"")</f>
        <v/>
      </c>
      <c r="H977" s="14" t="str">
        <f>IF(AND(A977="",B977="",C977="",D977="",E977="",F977=""),"",IF(OR(A977="",B977="",C977="",D977="",E977="",F977=""),"Incomplete",IF(COUNTIF($L$5:$L$1004,L977)&gt;1,"Check invoice #",IF(OR(COUNT(E977)=0,COUNT(F977)=0),"Check amounts",IF(OR(E977&lt;0,F977&lt;0,F977&gt;E977),"Check amounts",IF(OR(COUNT(C977)=0,COUNT(D977)=0),"Check dates",IF(D977&lt;C977,"Check dates",IF(ROUND(F977,2)=0,"Paid / zero balance",IF(Setup!$B$4="","Set aging date",IF(D977&gt;=Setup!$B$4,"Current",IF(DATEDIF(D977,Setup!$B$4,"D")&lt;=30,"1–30 days",IF(DATEDIF(D977,Setup!$B$4,"D")&lt;=60,"31–60 days",IF(DATEDIF(D977,Setup!$B$4,"D")&lt;=90,"61–90 days","91+ days")))))))))))))</f>
        <v/>
      </c>
      <c r="I977" s="5"/>
      <c r="J977" s="15">
        <f>IF(OR(H977="Current",H977="1–30 days",H977="31–60 days",H977="61–90 days",H977="91+ days"),F977,0)</f>
        <v>0</v>
      </c>
      <c r="K977">
        <f>IF(J977&gt;0,IF(COUNTIFS($M$5:$M977,M977,$J$5:$J977,"&gt;0")=1,1,0),0)</f>
        <v>0</v>
      </c>
      <c r="L977" t="str">
        <f>IF(A977="","","k"&amp;SUBSTITUTE(SUBSTITUTE(SUBSTITUTE(SUBSTITUTE(SUBSTITUTE(SUBSTITUTE(A977,"~","{t}"),"*","{s}"),"?","{q}"),"&lt;","{lt}"),"&gt;","{gt}"),"=","{eq}"))</f>
        <v/>
      </c>
      <c r="M977" t="str">
        <f>IF(B977="","","k"&amp;SUBSTITUTE(SUBSTITUTE(SUBSTITUTE(SUBSTITUTE(SUBSTITUTE(SUBSTITUTE(B977,"~","{t}"),"*","{s}"),"?","{q}"),"&lt;","{lt}"),"&gt;","{gt}"),"=","{eq}"))</f>
        <v/>
      </c>
    </row>
    <row r="978" spans="1:13" x14ac:dyDescent="0.25">
      <c r="A978" s="5"/>
      <c r="B978" s="5"/>
      <c r="C978" s="8"/>
      <c r="D978" s="8"/>
      <c r="E978" s="12"/>
      <c r="F978" s="12"/>
      <c r="G978" s="13" t="str">
        <f>IF(OR(H978="Current",H978="1–30 days",H978="31–60 days",H978="61–90 days",H978="91+ days"),IF(D978&gt;=Setup!$B$4,0,DATEDIF(D978,Setup!$B$4,"D")),"")</f>
        <v/>
      </c>
      <c r="H978" s="14" t="str">
        <f>IF(AND(A978="",B978="",C978="",D978="",E978="",F978=""),"",IF(OR(A978="",B978="",C978="",D978="",E978="",F978=""),"Incomplete",IF(COUNTIF($L$5:$L$1004,L978)&gt;1,"Check invoice #",IF(OR(COUNT(E978)=0,COUNT(F978)=0),"Check amounts",IF(OR(E978&lt;0,F978&lt;0,F978&gt;E978),"Check amounts",IF(OR(COUNT(C978)=0,COUNT(D978)=0),"Check dates",IF(D978&lt;C978,"Check dates",IF(ROUND(F978,2)=0,"Paid / zero balance",IF(Setup!$B$4="","Set aging date",IF(D978&gt;=Setup!$B$4,"Current",IF(DATEDIF(D978,Setup!$B$4,"D")&lt;=30,"1–30 days",IF(DATEDIF(D978,Setup!$B$4,"D")&lt;=60,"31–60 days",IF(DATEDIF(D978,Setup!$B$4,"D")&lt;=90,"61–90 days","91+ days")))))))))))))</f>
        <v/>
      </c>
      <c r="I978" s="5"/>
      <c r="J978" s="15">
        <f>IF(OR(H978="Current",H978="1–30 days",H978="31–60 days",H978="61–90 days",H978="91+ days"),F978,0)</f>
        <v>0</v>
      </c>
      <c r="K978">
        <f>IF(J978&gt;0,IF(COUNTIFS($M$5:$M978,M978,$J$5:$J978,"&gt;0")=1,1,0),0)</f>
        <v>0</v>
      </c>
      <c r="L978" t="str">
        <f>IF(A978="","","k"&amp;SUBSTITUTE(SUBSTITUTE(SUBSTITUTE(SUBSTITUTE(SUBSTITUTE(SUBSTITUTE(A978,"~","{t}"),"*","{s}"),"?","{q}"),"&lt;","{lt}"),"&gt;","{gt}"),"=","{eq}"))</f>
        <v/>
      </c>
      <c r="M978" t="str">
        <f>IF(B978="","","k"&amp;SUBSTITUTE(SUBSTITUTE(SUBSTITUTE(SUBSTITUTE(SUBSTITUTE(SUBSTITUTE(B978,"~","{t}"),"*","{s}"),"?","{q}"),"&lt;","{lt}"),"&gt;","{gt}"),"=","{eq}"))</f>
        <v/>
      </c>
    </row>
    <row r="979" spans="1:13" x14ac:dyDescent="0.25">
      <c r="A979" s="5"/>
      <c r="B979" s="5"/>
      <c r="C979" s="8"/>
      <c r="D979" s="8"/>
      <c r="E979" s="12"/>
      <c r="F979" s="12"/>
      <c r="G979" s="13" t="str">
        <f>IF(OR(H979="Current",H979="1–30 days",H979="31–60 days",H979="61–90 days",H979="91+ days"),IF(D979&gt;=Setup!$B$4,0,DATEDIF(D979,Setup!$B$4,"D")),"")</f>
        <v/>
      </c>
      <c r="H979" s="14" t="str">
        <f>IF(AND(A979="",B979="",C979="",D979="",E979="",F979=""),"",IF(OR(A979="",B979="",C979="",D979="",E979="",F979=""),"Incomplete",IF(COUNTIF($L$5:$L$1004,L979)&gt;1,"Check invoice #",IF(OR(COUNT(E979)=0,COUNT(F979)=0),"Check amounts",IF(OR(E979&lt;0,F979&lt;0,F979&gt;E979),"Check amounts",IF(OR(COUNT(C979)=0,COUNT(D979)=0),"Check dates",IF(D979&lt;C979,"Check dates",IF(ROUND(F979,2)=0,"Paid / zero balance",IF(Setup!$B$4="","Set aging date",IF(D979&gt;=Setup!$B$4,"Current",IF(DATEDIF(D979,Setup!$B$4,"D")&lt;=30,"1–30 days",IF(DATEDIF(D979,Setup!$B$4,"D")&lt;=60,"31–60 days",IF(DATEDIF(D979,Setup!$B$4,"D")&lt;=90,"61–90 days","91+ days")))))))))))))</f>
        <v/>
      </c>
      <c r="I979" s="5"/>
      <c r="J979" s="15">
        <f>IF(OR(H979="Current",H979="1–30 days",H979="31–60 days",H979="61–90 days",H979="91+ days"),F979,0)</f>
        <v>0</v>
      </c>
      <c r="K979">
        <f>IF(J979&gt;0,IF(COUNTIFS($M$5:$M979,M979,$J$5:$J979,"&gt;0")=1,1,0),0)</f>
        <v>0</v>
      </c>
      <c r="L979" t="str">
        <f>IF(A979="","","k"&amp;SUBSTITUTE(SUBSTITUTE(SUBSTITUTE(SUBSTITUTE(SUBSTITUTE(SUBSTITUTE(A979,"~","{t}"),"*","{s}"),"?","{q}"),"&lt;","{lt}"),"&gt;","{gt}"),"=","{eq}"))</f>
        <v/>
      </c>
      <c r="M979" t="str">
        <f>IF(B979="","","k"&amp;SUBSTITUTE(SUBSTITUTE(SUBSTITUTE(SUBSTITUTE(SUBSTITUTE(SUBSTITUTE(B979,"~","{t}"),"*","{s}"),"?","{q}"),"&lt;","{lt}"),"&gt;","{gt}"),"=","{eq}"))</f>
        <v/>
      </c>
    </row>
    <row r="980" spans="1:13" x14ac:dyDescent="0.25">
      <c r="A980" s="5"/>
      <c r="B980" s="5"/>
      <c r="C980" s="8"/>
      <c r="D980" s="8"/>
      <c r="E980" s="12"/>
      <c r="F980" s="12"/>
      <c r="G980" s="13" t="str">
        <f>IF(OR(H980="Current",H980="1–30 days",H980="31–60 days",H980="61–90 days",H980="91+ days"),IF(D980&gt;=Setup!$B$4,0,DATEDIF(D980,Setup!$B$4,"D")),"")</f>
        <v/>
      </c>
      <c r="H980" s="14" t="str">
        <f>IF(AND(A980="",B980="",C980="",D980="",E980="",F980=""),"",IF(OR(A980="",B980="",C980="",D980="",E980="",F980=""),"Incomplete",IF(COUNTIF($L$5:$L$1004,L980)&gt;1,"Check invoice #",IF(OR(COUNT(E980)=0,COUNT(F980)=0),"Check amounts",IF(OR(E980&lt;0,F980&lt;0,F980&gt;E980),"Check amounts",IF(OR(COUNT(C980)=0,COUNT(D980)=0),"Check dates",IF(D980&lt;C980,"Check dates",IF(ROUND(F980,2)=0,"Paid / zero balance",IF(Setup!$B$4="","Set aging date",IF(D980&gt;=Setup!$B$4,"Current",IF(DATEDIF(D980,Setup!$B$4,"D")&lt;=30,"1–30 days",IF(DATEDIF(D980,Setup!$B$4,"D")&lt;=60,"31–60 days",IF(DATEDIF(D980,Setup!$B$4,"D")&lt;=90,"61–90 days","91+ days")))))))))))))</f>
        <v/>
      </c>
      <c r="I980" s="5"/>
      <c r="J980" s="15">
        <f>IF(OR(H980="Current",H980="1–30 days",H980="31–60 days",H980="61–90 days",H980="91+ days"),F980,0)</f>
        <v>0</v>
      </c>
      <c r="K980">
        <f>IF(J980&gt;0,IF(COUNTIFS($M$5:$M980,M980,$J$5:$J980,"&gt;0")=1,1,0),0)</f>
        <v>0</v>
      </c>
      <c r="L980" t="str">
        <f>IF(A980="","","k"&amp;SUBSTITUTE(SUBSTITUTE(SUBSTITUTE(SUBSTITUTE(SUBSTITUTE(SUBSTITUTE(A980,"~","{t}"),"*","{s}"),"?","{q}"),"&lt;","{lt}"),"&gt;","{gt}"),"=","{eq}"))</f>
        <v/>
      </c>
      <c r="M980" t="str">
        <f>IF(B980="","","k"&amp;SUBSTITUTE(SUBSTITUTE(SUBSTITUTE(SUBSTITUTE(SUBSTITUTE(SUBSTITUTE(B980,"~","{t}"),"*","{s}"),"?","{q}"),"&lt;","{lt}"),"&gt;","{gt}"),"=","{eq}"))</f>
        <v/>
      </c>
    </row>
    <row r="981" spans="1:13" x14ac:dyDescent="0.25">
      <c r="A981" s="5"/>
      <c r="B981" s="5"/>
      <c r="C981" s="8"/>
      <c r="D981" s="8"/>
      <c r="E981" s="12"/>
      <c r="F981" s="12"/>
      <c r="G981" s="13" t="str">
        <f>IF(OR(H981="Current",H981="1–30 days",H981="31–60 days",H981="61–90 days",H981="91+ days"),IF(D981&gt;=Setup!$B$4,0,DATEDIF(D981,Setup!$B$4,"D")),"")</f>
        <v/>
      </c>
      <c r="H981" s="14" t="str">
        <f>IF(AND(A981="",B981="",C981="",D981="",E981="",F981=""),"",IF(OR(A981="",B981="",C981="",D981="",E981="",F981=""),"Incomplete",IF(COUNTIF($L$5:$L$1004,L981)&gt;1,"Check invoice #",IF(OR(COUNT(E981)=0,COUNT(F981)=0),"Check amounts",IF(OR(E981&lt;0,F981&lt;0,F981&gt;E981),"Check amounts",IF(OR(COUNT(C981)=0,COUNT(D981)=0),"Check dates",IF(D981&lt;C981,"Check dates",IF(ROUND(F981,2)=0,"Paid / zero balance",IF(Setup!$B$4="","Set aging date",IF(D981&gt;=Setup!$B$4,"Current",IF(DATEDIF(D981,Setup!$B$4,"D")&lt;=30,"1–30 days",IF(DATEDIF(D981,Setup!$B$4,"D")&lt;=60,"31–60 days",IF(DATEDIF(D981,Setup!$B$4,"D")&lt;=90,"61–90 days","91+ days")))))))))))))</f>
        <v/>
      </c>
      <c r="I981" s="5"/>
      <c r="J981" s="15">
        <f>IF(OR(H981="Current",H981="1–30 days",H981="31–60 days",H981="61–90 days",H981="91+ days"),F981,0)</f>
        <v>0</v>
      </c>
      <c r="K981">
        <f>IF(J981&gt;0,IF(COUNTIFS($M$5:$M981,M981,$J$5:$J981,"&gt;0")=1,1,0),0)</f>
        <v>0</v>
      </c>
      <c r="L981" t="str">
        <f>IF(A981="","","k"&amp;SUBSTITUTE(SUBSTITUTE(SUBSTITUTE(SUBSTITUTE(SUBSTITUTE(SUBSTITUTE(A981,"~","{t}"),"*","{s}"),"?","{q}"),"&lt;","{lt}"),"&gt;","{gt}"),"=","{eq}"))</f>
        <v/>
      </c>
      <c r="M981" t="str">
        <f>IF(B981="","","k"&amp;SUBSTITUTE(SUBSTITUTE(SUBSTITUTE(SUBSTITUTE(SUBSTITUTE(SUBSTITUTE(B981,"~","{t}"),"*","{s}"),"?","{q}"),"&lt;","{lt}"),"&gt;","{gt}"),"=","{eq}"))</f>
        <v/>
      </c>
    </row>
    <row r="982" spans="1:13" x14ac:dyDescent="0.25">
      <c r="A982" s="5"/>
      <c r="B982" s="5"/>
      <c r="C982" s="8"/>
      <c r="D982" s="8"/>
      <c r="E982" s="12"/>
      <c r="F982" s="12"/>
      <c r="G982" s="13" t="str">
        <f>IF(OR(H982="Current",H982="1–30 days",H982="31–60 days",H982="61–90 days",H982="91+ days"),IF(D982&gt;=Setup!$B$4,0,DATEDIF(D982,Setup!$B$4,"D")),"")</f>
        <v/>
      </c>
      <c r="H982" s="14" t="str">
        <f>IF(AND(A982="",B982="",C982="",D982="",E982="",F982=""),"",IF(OR(A982="",B982="",C982="",D982="",E982="",F982=""),"Incomplete",IF(COUNTIF($L$5:$L$1004,L982)&gt;1,"Check invoice #",IF(OR(COUNT(E982)=0,COUNT(F982)=0),"Check amounts",IF(OR(E982&lt;0,F982&lt;0,F982&gt;E982),"Check amounts",IF(OR(COUNT(C982)=0,COUNT(D982)=0),"Check dates",IF(D982&lt;C982,"Check dates",IF(ROUND(F982,2)=0,"Paid / zero balance",IF(Setup!$B$4="","Set aging date",IF(D982&gt;=Setup!$B$4,"Current",IF(DATEDIF(D982,Setup!$B$4,"D")&lt;=30,"1–30 days",IF(DATEDIF(D982,Setup!$B$4,"D")&lt;=60,"31–60 days",IF(DATEDIF(D982,Setup!$B$4,"D")&lt;=90,"61–90 days","91+ days")))))))))))))</f>
        <v/>
      </c>
      <c r="I982" s="5"/>
      <c r="J982" s="15">
        <f>IF(OR(H982="Current",H982="1–30 days",H982="31–60 days",H982="61–90 days",H982="91+ days"),F982,0)</f>
        <v>0</v>
      </c>
      <c r="K982">
        <f>IF(J982&gt;0,IF(COUNTIFS($M$5:$M982,M982,$J$5:$J982,"&gt;0")=1,1,0),0)</f>
        <v>0</v>
      </c>
      <c r="L982" t="str">
        <f>IF(A982="","","k"&amp;SUBSTITUTE(SUBSTITUTE(SUBSTITUTE(SUBSTITUTE(SUBSTITUTE(SUBSTITUTE(A982,"~","{t}"),"*","{s}"),"?","{q}"),"&lt;","{lt}"),"&gt;","{gt}"),"=","{eq}"))</f>
        <v/>
      </c>
      <c r="M982" t="str">
        <f>IF(B982="","","k"&amp;SUBSTITUTE(SUBSTITUTE(SUBSTITUTE(SUBSTITUTE(SUBSTITUTE(SUBSTITUTE(B982,"~","{t}"),"*","{s}"),"?","{q}"),"&lt;","{lt}"),"&gt;","{gt}"),"=","{eq}"))</f>
        <v/>
      </c>
    </row>
    <row r="983" spans="1:13" x14ac:dyDescent="0.25">
      <c r="A983" s="5"/>
      <c r="B983" s="5"/>
      <c r="C983" s="8"/>
      <c r="D983" s="8"/>
      <c r="E983" s="12"/>
      <c r="F983" s="12"/>
      <c r="G983" s="13" t="str">
        <f>IF(OR(H983="Current",H983="1–30 days",H983="31–60 days",H983="61–90 days",H983="91+ days"),IF(D983&gt;=Setup!$B$4,0,DATEDIF(D983,Setup!$B$4,"D")),"")</f>
        <v/>
      </c>
      <c r="H983" s="14" t="str">
        <f>IF(AND(A983="",B983="",C983="",D983="",E983="",F983=""),"",IF(OR(A983="",B983="",C983="",D983="",E983="",F983=""),"Incomplete",IF(COUNTIF($L$5:$L$1004,L983)&gt;1,"Check invoice #",IF(OR(COUNT(E983)=0,COUNT(F983)=0),"Check amounts",IF(OR(E983&lt;0,F983&lt;0,F983&gt;E983),"Check amounts",IF(OR(COUNT(C983)=0,COUNT(D983)=0),"Check dates",IF(D983&lt;C983,"Check dates",IF(ROUND(F983,2)=0,"Paid / zero balance",IF(Setup!$B$4="","Set aging date",IF(D983&gt;=Setup!$B$4,"Current",IF(DATEDIF(D983,Setup!$B$4,"D")&lt;=30,"1–30 days",IF(DATEDIF(D983,Setup!$B$4,"D")&lt;=60,"31–60 days",IF(DATEDIF(D983,Setup!$B$4,"D")&lt;=90,"61–90 days","91+ days")))))))))))))</f>
        <v/>
      </c>
      <c r="I983" s="5"/>
      <c r="J983" s="15">
        <f>IF(OR(H983="Current",H983="1–30 days",H983="31–60 days",H983="61–90 days",H983="91+ days"),F983,0)</f>
        <v>0</v>
      </c>
      <c r="K983">
        <f>IF(J983&gt;0,IF(COUNTIFS($M$5:$M983,M983,$J$5:$J983,"&gt;0")=1,1,0),0)</f>
        <v>0</v>
      </c>
      <c r="L983" t="str">
        <f>IF(A983="","","k"&amp;SUBSTITUTE(SUBSTITUTE(SUBSTITUTE(SUBSTITUTE(SUBSTITUTE(SUBSTITUTE(A983,"~","{t}"),"*","{s}"),"?","{q}"),"&lt;","{lt}"),"&gt;","{gt}"),"=","{eq}"))</f>
        <v/>
      </c>
      <c r="M983" t="str">
        <f>IF(B983="","","k"&amp;SUBSTITUTE(SUBSTITUTE(SUBSTITUTE(SUBSTITUTE(SUBSTITUTE(SUBSTITUTE(B983,"~","{t}"),"*","{s}"),"?","{q}"),"&lt;","{lt}"),"&gt;","{gt}"),"=","{eq}"))</f>
        <v/>
      </c>
    </row>
    <row r="984" spans="1:13" x14ac:dyDescent="0.25">
      <c r="A984" s="5"/>
      <c r="B984" s="5"/>
      <c r="C984" s="8"/>
      <c r="D984" s="8"/>
      <c r="E984" s="12"/>
      <c r="F984" s="12"/>
      <c r="G984" s="13" t="str">
        <f>IF(OR(H984="Current",H984="1–30 days",H984="31–60 days",H984="61–90 days",H984="91+ days"),IF(D984&gt;=Setup!$B$4,0,DATEDIF(D984,Setup!$B$4,"D")),"")</f>
        <v/>
      </c>
      <c r="H984" s="14" t="str">
        <f>IF(AND(A984="",B984="",C984="",D984="",E984="",F984=""),"",IF(OR(A984="",B984="",C984="",D984="",E984="",F984=""),"Incomplete",IF(COUNTIF($L$5:$L$1004,L984)&gt;1,"Check invoice #",IF(OR(COUNT(E984)=0,COUNT(F984)=0),"Check amounts",IF(OR(E984&lt;0,F984&lt;0,F984&gt;E984),"Check amounts",IF(OR(COUNT(C984)=0,COUNT(D984)=0),"Check dates",IF(D984&lt;C984,"Check dates",IF(ROUND(F984,2)=0,"Paid / zero balance",IF(Setup!$B$4="","Set aging date",IF(D984&gt;=Setup!$B$4,"Current",IF(DATEDIF(D984,Setup!$B$4,"D")&lt;=30,"1–30 days",IF(DATEDIF(D984,Setup!$B$4,"D")&lt;=60,"31–60 days",IF(DATEDIF(D984,Setup!$B$4,"D")&lt;=90,"61–90 days","91+ days")))))))))))))</f>
        <v/>
      </c>
      <c r="I984" s="5"/>
      <c r="J984" s="15">
        <f>IF(OR(H984="Current",H984="1–30 days",H984="31–60 days",H984="61–90 days",H984="91+ days"),F984,0)</f>
        <v>0</v>
      </c>
      <c r="K984">
        <f>IF(J984&gt;0,IF(COUNTIFS($M$5:$M984,M984,$J$5:$J984,"&gt;0")=1,1,0),0)</f>
        <v>0</v>
      </c>
      <c r="L984" t="str">
        <f>IF(A984="","","k"&amp;SUBSTITUTE(SUBSTITUTE(SUBSTITUTE(SUBSTITUTE(SUBSTITUTE(SUBSTITUTE(A984,"~","{t}"),"*","{s}"),"?","{q}"),"&lt;","{lt}"),"&gt;","{gt}"),"=","{eq}"))</f>
        <v/>
      </c>
      <c r="M984" t="str">
        <f>IF(B984="","","k"&amp;SUBSTITUTE(SUBSTITUTE(SUBSTITUTE(SUBSTITUTE(SUBSTITUTE(SUBSTITUTE(B984,"~","{t}"),"*","{s}"),"?","{q}"),"&lt;","{lt}"),"&gt;","{gt}"),"=","{eq}"))</f>
        <v/>
      </c>
    </row>
    <row r="985" spans="1:13" x14ac:dyDescent="0.25">
      <c r="A985" s="5"/>
      <c r="B985" s="5"/>
      <c r="C985" s="8"/>
      <c r="D985" s="8"/>
      <c r="E985" s="12"/>
      <c r="F985" s="12"/>
      <c r="G985" s="13" t="str">
        <f>IF(OR(H985="Current",H985="1–30 days",H985="31–60 days",H985="61–90 days",H985="91+ days"),IF(D985&gt;=Setup!$B$4,0,DATEDIF(D985,Setup!$B$4,"D")),"")</f>
        <v/>
      </c>
      <c r="H985" s="14" t="str">
        <f>IF(AND(A985="",B985="",C985="",D985="",E985="",F985=""),"",IF(OR(A985="",B985="",C985="",D985="",E985="",F985=""),"Incomplete",IF(COUNTIF($L$5:$L$1004,L985)&gt;1,"Check invoice #",IF(OR(COUNT(E985)=0,COUNT(F985)=0),"Check amounts",IF(OR(E985&lt;0,F985&lt;0,F985&gt;E985),"Check amounts",IF(OR(COUNT(C985)=0,COUNT(D985)=0),"Check dates",IF(D985&lt;C985,"Check dates",IF(ROUND(F985,2)=0,"Paid / zero balance",IF(Setup!$B$4="","Set aging date",IF(D985&gt;=Setup!$B$4,"Current",IF(DATEDIF(D985,Setup!$B$4,"D")&lt;=30,"1–30 days",IF(DATEDIF(D985,Setup!$B$4,"D")&lt;=60,"31–60 days",IF(DATEDIF(D985,Setup!$B$4,"D")&lt;=90,"61–90 days","91+ days")))))))))))))</f>
        <v/>
      </c>
      <c r="I985" s="5"/>
      <c r="J985" s="15">
        <f>IF(OR(H985="Current",H985="1–30 days",H985="31–60 days",H985="61–90 days",H985="91+ days"),F985,0)</f>
        <v>0</v>
      </c>
      <c r="K985">
        <f>IF(J985&gt;0,IF(COUNTIFS($M$5:$M985,M985,$J$5:$J985,"&gt;0")=1,1,0),0)</f>
        <v>0</v>
      </c>
      <c r="L985" t="str">
        <f>IF(A985="","","k"&amp;SUBSTITUTE(SUBSTITUTE(SUBSTITUTE(SUBSTITUTE(SUBSTITUTE(SUBSTITUTE(A985,"~","{t}"),"*","{s}"),"?","{q}"),"&lt;","{lt}"),"&gt;","{gt}"),"=","{eq}"))</f>
        <v/>
      </c>
      <c r="M985" t="str">
        <f>IF(B985="","","k"&amp;SUBSTITUTE(SUBSTITUTE(SUBSTITUTE(SUBSTITUTE(SUBSTITUTE(SUBSTITUTE(B985,"~","{t}"),"*","{s}"),"?","{q}"),"&lt;","{lt}"),"&gt;","{gt}"),"=","{eq}"))</f>
        <v/>
      </c>
    </row>
    <row r="986" spans="1:13" x14ac:dyDescent="0.25">
      <c r="A986" s="5"/>
      <c r="B986" s="5"/>
      <c r="C986" s="8"/>
      <c r="D986" s="8"/>
      <c r="E986" s="12"/>
      <c r="F986" s="12"/>
      <c r="G986" s="13" t="str">
        <f>IF(OR(H986="Current",H986="1–30 days",H986="31–60 days",H986="61–90 days",H986="91+ days"),IF(D986&gt;=Setup!$B$4,0,DATEDIF(D986,Setup!$B$4,"D")),"")</f>
        <v/>
      </c>
      <c r="H986" s="14" t="str">
        <f>IF(AND(A986="",B986="",C986="",D986="",E986="",F986=""),"",IF(OR(A986="",B986="",C986="",D986="",E986="",F986=""),"Incomplete",IF(COUNTIF($L$5:$L$1004,L986)&gt;1,"Check invoice #",IF(OR(COUNT(E986)=0,COUNT(F986)=0),"Check amounts",IF(OR(E986&lt;0,F986&lt;0,F986&gt;E986),"Check amounts",IF(OR(COUNT(C986)=0,COUNT(D986)=0),"Check dates",IF(D986&lt;C986,"Check dates",IF(ROUND(F986,2)=0,"Paid / zero balance",IF(Setup!$B$4="","Set aging date",IF(D986&gt;=Setup!$B$4,"Current",IF(DATEDIF(D986,Setup!$B$4,"D")&lt;=30,"1–30 days",IF(DATEDIF(D986,Setup!$B$4,"D")&lt;=60,"31–60 days",IF(DATEDIF(D986,Setup!$B$4,"D")&lt;=90,"61–90 days","91+ days")))))))))))))</f>
        <v/>
      </c>
      <c r="I986" s="5"/>
      <c r="J986" s="15">
        <f>IF(OR(H986="Current",H986="1–30 days",H986="31–60 days",H986="61–90 days",H986="91+ days"),F986,0)</f>
        <v>0</v>
      </c>
      <c r="K986">
        <f>IF(J986&gt;0,IF(COUNTIFS($M$5:$M986,M986,$J$5:$J986,"&gt;0")=1,1,0),0)</f>
        <v>0</v>
      </c>
      <c r="L986" t="str">
        <f>IF(A986="","","k"&amp;SUBSTITUTE(SUBSTITUTE(SUBSTITUTE(SUBSTITUTE(SUBSTITUTE(SUBSTITUTE(A986,"~","{t}"),"*","{s}"),"?","{q}"),"&lt;","{lt}"),"&gt;","{gt}"),"=","{eq}"))</f>
        <v/>
      </c>
      <c r="M986" t="str">
        <f>IF(B986="","","k"&amp;SUBSTITUTE(SUBSTITUTE(SUBSTITUTE(SUBSTITUTE(SUBSTITUTE(SUBSTITUTE(B986,"~","{t}"),"*","{s}"),"?","{q}"),"&lt;","{lt}"),"&gt;","{gt}"),"=","{eq}"))</f>
        <v/>
      </c>
    </row>
    <row r="987" spans="1:13" x14ac:dyDescent="0.25">
      <c r="A987" s="5"/>
      <c r="B987" s="5"/>
      <c r="C987" s="8"/>
      <c r="D987" s="8"/>
      <c r="E987" s="12"/>
      <c r="F987" s="12"/>
      <c r="G987" s="13" t="str">
        <f>IF(OR(H987="Current",H987="1–30 days",H987="31–60 days",H987="61–90 days",H987="91+ days"),IF(D987&gt;=Setup!$B$4,0,DATEDIF(D987,Setup!$B$4,"D")),"")</f>
        <v/>
      </c>
      <c r="H987" s="14" t="str">
        <f>IF(AND(A987="",B987="",C987="",D987="",E987="",F987=""),"",IF(OR(A987="",B987="",C987="",D987="",E987="",F987=""),"Incomplete",IF(COUNTIF($L$5:$L$1004,L987)&gt;1,"Check invoice #",IF(OR(COUNT(E987)=0,COUNT(F987)=0),"Check amounts",IF(OR(E987&lt;0,F987&lt;0,F987&gt;E987),"Check amounts",IF(OR(COUNT(C987)=0,COUNT(D987)=0),"Check dates",IF(D987&lt;C987,"Check dates",IF(ROUND(F987,2)=0,"Paid / zero balance",IF(Setup!$B$4="","Set aging date",IF(D987&gt;=Setup!$B$4,"Current",IF(DATEDIF(D987,Setup!$B$4,"D")&lt;=30,"1–30 days",IF(DATEDIF(D987,Setup!$B$4,"D")&lt;=60,"31–60 days",IF(DATEDIF(D987,Setup!$B$4,"D")&lt;=90,"61–90 days","91+ days")))))))))))))</f>
        <v/>
      </c>
      <c r="I987" s="5"/>
      <c r="J987" s="15">
        <f>IF(OR(H987="Current",H987="1–30 days",H987="31–60 days",H987="61–90 days",H987="91+ days"),F987,0)</f>
        <v>0</v>
      </c>
      <c r="K987">
        <f>IF(J987&gt;0,IF(COUNTIFS($M$5:$M987,M987,$J$5:$J987,"&gt;0")=1,1,0),0)</f>
        <v>0</v>
      </c>
      <c r="L987" t="str">
        <f>IF(A987="","","k"&amp;SUBSTITUTE(SUBSTITUTE(SUBSTITUTE(SUBSTITUTE(SUBSTITUTE(SUBSTITUTE(A987,"~","{t}"),"*","{s}"),"?","{q}"),"&lt;","{lt}"),"&gt;","{gt}"),"=","{eq}"))</f>
        <v/>
      </c>
      <c r="M987" t="str">
        <f>IF(B987="","","k"&amp;SUBSTITUTE(SUBSTITUTE(SUBSTITUTE(SUBSTITUTE(SUBSTITUTE(SUBSTITUTE(B987,"~","{t}"),"*","{s}"),"?","{q}"),"&lt;","{lt}"),"&gt;","{gt}"),"=","{eq}"))</f>
        <v/>
      </c>
    </row>
    <row r="988" spans="1:13" x14ac:dyDescent="0.25">
      <c r="A988" s="5"/>
      <c r="B988" s="5"/>
      <c r="C988" s="8"/>
      <c r="D988" s="8"/>
      <c r="E988" s="12"/>
      <c r="F988" s="12"/>
      <c r="G988" s="13" t="str">
        <f>IF(OR(H988="Current",H988="1–30 days",H988="31–60 days",H988="61–90 days",H988="91+ days"),IF(D988&gt;=Setup!$B$4,0,DATEDIF(D988,Setup!$B$4,"D")),"")</f>
        <v/>
      </c>
      <c r="H988" s="14" t="str">
        <f>IF(AND(A988="",B988="",C988="",D988="",E988="",F988=""),"",IF(OR(A988="",B988="",C988="",D988="",E988="",F988=""),"Incomplete",IF(COUNTIF($L$5:$L$1004,L988)&gt;1,"Check invoice #",IF(OR(COUNT(E988)=0,COUNT(F988)=0),"Check amounts",IF(OR(E988&lt;0,F988&lt;0,F988&gt;E988),"Check amounts",IF(OR(COUNT(C988)=0,COUNT(D988)=0),"Check dates",IF(D988&lt;C988,"Check dates",IF(ROUND(F988,2)=0,"Paid / zero balance",IF(Setup!$B$4="","Set aging date",IF(D988&gt;=Setup!$B$4,"Current",IF(DATEDIF(D988,Setup!$B$4,"D")&lt;=30,"1–30 days",IF(DATEDIF(D988,Setup!$B$4,"D")&lt;=60,"31–60 days",IF(DATEDIF(D988,Setup!$B$4,"D")&lt;=90,"61–90 days","91+ days")))))))))))))</f>
        <v/>
      </c>
      <c r="I988" s="5"/>
      <c r="J988" s="15">
        <f>IF(OR(H988="Current",H988="1–30 days",H988="31–60 days",H988="61–90 days",H988="91+ days"),F988,0)</f>
        <v>0</v>
      </c>
      <c r="K988">
        <f>IF(J988&gt;0,IF(COUNTIFS($M$5:$M988,M988,$J$5:$J988,"&gt;0")=1,1,0),0)</f>
        <v>0</v>
      </c>
      <c r="L988" t="str">
        <f>IF(A988="","","k"&amp;SUBSTITUTE(SUBSTITUTE(SUBSTITUTE(SUBSTITUTE(SUBSTITUTE(SUBSTITUTE(A988,"~","{t}"),"*","{s}"),"?","{q}"),"&lt;","{lt}"),"&gt;","{gt}"),"=","{eq}"))</f>
        <v/>
      </c>
      <c r="M988" t="str">
        <f>IF(B988="","","k"&amp;SUBSTITUTE(SUBSTITUTE(SUBSTITUTE(SUBSTITUTE(SUBSTITUTE(SUBSTITUTE(B988,"~","{t}"),"*","{s}"),"?","{q}"),"&lt;","{lt}"),"&gt;","{gt}"),"=","{eq}"))</f>
        <v/>
      </c>
    </row>
    <row r="989" spans="1:13" x14ac:dyDescent="0.25">
      <c r="A989" s="5"/>
      <c r="B989" s="5"/>
      <c r="C989" s="8"/>
      <c r="D989" s="8"/>
      <c r="E989" s="12"/>
      <c r="F989" s="12"/>
      <c r="G989" s="13" t="str">
        <f>IF(OR(H989="Current",H989="1–30 days",H989="31–60 days",H989="61–90 days",H989="91+ days"),IF(D989&gt;=Setup!$B$4,0,DATEDIF(D989,Setup!$B$4,"D")),"")</f>
        <v/>
      </c>
      <c r="H989" s="14" t="str">
        <f>IF(AND(A989="",B989="",C989="",D989="",E989="",F989=""),"",IF(OR(A989="",B989="",C989="",D989="",E989="",F989=""),"Incomplete",IF(COUNTIF($L$5:$L$1004,L989)&gt;1,"Check invoice #",IF(OR(COUNT(E989)=0,COUNT(F989)=0),"Check amounts",IF(OR(E989&lt;0,F989&lt;0,F989&gt;E989),"Check amounts",IF(OR(COUNT(C989)=0,COUNT(D989)=0),"Check dates",IF(D989&lt;C989,"Check dates",IF(ROUND(F989,2)=0,"Paid / zero balance",IF(Setup!$B$4="","Set aging date",IF(D989&gt;=Setup!$B$4,"Current",IF(DATEDIF(D989,Setup!$B$4,"D")&lt;=30,"1–30 days",IF(DATEDIF(D989,Setup!$B$4,"D")&lt;=60,"31–60 days",IF(DATEDIF(D989,Setup!$B$4,"D")&lt;=90,"61–90 days","91+ days")))))))))))))</f>
        <v/>
      </c>
      <c r="I989" s="5"/>
      <c r="J989" s="15">
        <f>IF(OR(H989="Current",H989="1–30 days",H989="31–60 days",H989="61–90 days",H989="91+ days"),F989,0)</f>
        <v>0</v>
      </c>
      <c r="K989">
        <f>IF(J989&gt;0,IF(COUNTIFS($M$5:$M989,M989,$J$5:$J989,"&gt;0")=1,1,0),0)</f>
        <v>0</v>
      </c>
      <c r="L989" t="str">
        <f>IF(A989="","","k"&amp;SUBSTITUTE(SUBSTITUTE(SUBSTITUTE(SUBSTITUTE(SUBSTITUTE(SUBSTITUTE(A989,"~","{t}"),"*","{s}"),"?","{q}"),"&lt;","{lt}"),"&gt;","{gt}"),"=","{eq}"))</f>
        <v/>
      </c>
      <c r="M989" t="str">
        <f>IF(B989="","","k"&amp;SUBSTITUTE(SUBSTITUTE(SUBSTITUTE(SUBSTITUTE(SUBSTITUTE(SUBSTITUTE(B989,"~","{t}"),"*","{s}"),"?","{q}"),"&lt;","{lt}"),"&gt;","{gt}"),"=","{eq}"))</f>
        <v/>
      </c>
    </row>
    <row r="990" spans="1:13" x14ac:dyDescent="0.25">
      <c r="A990" s="5"/>
      <c r="B990" s="5"/>
      <c r="C990" s="8"/>
      <c r="D990" s="8"/>
      <c r="E990" s="12"/>
      <c r="F990" s="12"/>
      <c r="G990" s="13" t="str">
        <f>IF(OR(H990="Current",H990="1–30 days",H990="31–60 days",H990="61–90 days",H990="91+ days"),IF(D990&gt;=Setup!$B$4,0,DATEDIF(D990,Setup!$B$4,"D")),"")</f>
        <v/>
      </c>
      <c r="H990" s="14" t="str">
        <f>IF(AND(A990="",B990="",C990="",D990="",E990="",F990=""),"",IF(OR(A990="",B990="",C990="",D990="",E990="",F990=""),"Incomplete",IF(COUNTIF($L$5:$L$1004,L990)&gt;1,"Check invoice #",IF(OR(COUNT(E990)=0,COUNT(F990)=0),"Check amounts",IF(OR(E990&lt;0,F990&lt;0,F990&gt;E990),"Check amounts",IF(OR(COUNT(C990)=0,COUNT(D990)=0),"Check dates",IF(D990&lt;C990,"Check dates",IF(ROUND(F990,2)=0,"Paid / zero balance",IF(Setup!$B$4="","Set aging date",IF(D990&gt;=Setup!$B$4,"Current",IF(DATEDIF(D990,Setup!$B$4,"D")&lt;=30,"1–30 days",IF(DATEDIF(D990,Setup!$B$4,"D")&lt;=60,"31–60 days",IF(DATEDIF(D990,Setup!$B$4,"D")&lt;=90,"61–90 days","91+ days")))))))))))))</f>
        <v/>
      </c>
      <c r="I990" s="5"/>
      <c r="J990" s="15">
        <f>IF(OR(H990="Current",H990="1–30 days",H990="31–60 days",H990="61–90 days",H990="91+ days"),F990,0)</f>
        <v>0</v>
      </c>
      <c r="K990">
        <f>IF(J990&gt;0,IF(COUNTIFS($M$5:$M990,M990,$J$5:$J990,"&gt;0")=1,1,0),0)</f>
        <v>0</v>
      </c>
      <c r="L990" t="str">
        <f>IF(A990="","","k"&amp;SUBSTITUTE(SUBSTITUTE(SUBSTITUTE(SUBSTITUTE(SUBSTITUTE(SUBSTITUTE(A990,"~","{t}"),"*","{s}"),"?","{q}"),"&lt;","{lt}"),"&gt;","{gt}"),"=","{eq}"))</f>
        <v/>
      </c>
      <c r="M990" t="str">
        <f>IF(B990="","","k"&amp;SUBSTITUTE(SUBSTITUTE(SUBSTITUTE(SUBSTITUTE(SUBSTITUTE(SUBSTITUTE(B990,"~","{t}"),"*","{s}"),"?","{q}"),"&lt;","{lt}"),"&gt;","{gt}"),"=","{eq}"))</f>
        <v/>
      </c>
    </row>
    <row r="991" spans="1:13" x14ac:dyDescent="0.25">
      <c r="A991" s="5"/>
      <c r="B991" s="5"/>
      <c r="C991" s="8"/>
      <c r="D991" s="8"/>
      <c r="E991" s="12"/>
      <c r="F991" s="12"/>
      <c r="G991" s="13" t="str">
        <f>IF(OR(H991="Current",H991="1–30 days",H991="31–60 days",H991="61–90 days",H991="91+ days"),IF(D991&gt;=Setup!$B$4,0,DATEDIF(D991,Setup!$B$4,"D")),"")</f>
        <v/>
      </c>
      <c r="H991" s="14" t="str">
        <f>IF(AND(A991="",B991="",C991="",D991="",E991="",F991=""),"",IF(OR(A991="",B991="",C991="",D991="",E991="",F991=""),"Incomplete",IF(COUNTIF($L$5:$L$1004,L991)&gt;1,"Check invoice #",IF(OR(COUNT(E991)=0,COUNT(F991)=0),"Check amounts",IF(OR(E991&lt;0,F991&lt;0,F991&gt;E991),"Check amounts",IF(OR(COUNT(C991)=0,COUNT(D991)=0),"Check dates",IF(D991&lt;C991,"Check dates",IF(ROUND(F991,2)=0,"Paid / zero balance",IF(Setup!$B$4="","Set aging date",IF(D991&gt;=Setup!$B$4,"Current",IF(DATEDIF(D991,Setup!$B$4,"D")&lt;=30,"1–30 days",IF(DATEDIF(D991,Setup!$B$4,"D")&lt;=60,"31–60 days",IF(DATEDIF(D991,Setup!$B$4,"D")&lt;=90,"61–90 days","91+ days")))))))))))))</f>
        <v/>
      </c>
      <c r="I991" s="5"/>
      <c r="J991" s="15">
        <f>IF(OR(H991="Current",H991="1–30 days",H991="31–60 days",H991="61–90 days",H991="91+ days"),F991,0)</f>
        <v>0</v>
      </c>
      <c r="K991">
        <f>IF(J991&gt;0,IF(COUNTIFS($M$5:$M991,M991,$J$5:$J991,"&gt;0")=1,1,0),0)</f>
        <v>0</v>
      </c>
      <c r="L991" t="str">
        <f>IF(A991="","","k"&amp;SUBSTITUTE(SUBSTITUTE(SUBSTITUTE(SUBSTITUTE(SUBSTITUTE(SUBSTITUTE(A991,"~","{t}"),"*","{s}"),"?","{q}"),"&lt;","{lt}"),"&gt;","{gt}"),"=","{eq}"))</f>
        <v/>
      </c>
      <c r="M991" t="str">
        <f>IF(B991="","","k"&amp;SUBSTITUTE(SUBSTITUTE(SUBSTITUTE(SUBSTITUTE(SUBSTITUTE(SUBSTITUTE(B991,"~","{t}"),"*","{s}"),"?","{q}"),"&lt;","{lt}"),"&gt;","{gt}"),"=","{eq}"))</f>
        <v/>
      </c>
    </row>
    <row r="992" spans="1:13" x14ac:dyDescent="0.25">
      <c r="A992" s="5"/>
      <c r="B992" s="5"/>
      <c r="C992" s="8"/>
      <c r="D992" s="8"/>
      <c r="E992" s="12"/>
      <c r="F992" s="12"/>
      <c r="G992" s="13" t="str">
        <f>IF(OR(H992="Current",H992="1–30 days",H992="31–60 days",H992="61–90 days",H992="91+ days"),IF(D992&gt;=Setup!$B$4,0,DATEDIF(D992,Setup!$B$4,"D")),"")</f>
        <v/>
      </c>
      <c r="H992" s="14" t="str">
        <f>IF(AND(A992="",B992="",C992="",D992="",E992="",F992=""),"",IF(OR(A992="",B992="",C992="",D992="",E992="",F992=""),"Incomplete",IF(COUNTIF($L$5:$L$1004,L992)&gt;1,"Check invoice #",IF(OR(COUNT(E992)=0,COUNT(F992)=0),"Check amounts",IF(OR(E992&lt;0,F992&lt;0,F992&gt;E992),"Check amounts",IF(OR(COUNT(C992)=0,COUNT(D992)=0),"Check dates",IF(D992&lt;C992,"Check dates",IF(ROUND(F992,2)=0,"Paid / zero balance",IF(Setup!$B$4="","Set aging date",IF(D992&gt;=Setup!$B$4,"Current",IF(DATEDIF(D992,Setup!$B$4,"D")&lt;=30,"1–30 days",IF(DATEDIF(D992,Setup!$B$4,"D")&lt;=60,"31–60 days",IF(DATEDIF(D992,Setup!$B$4,"D")&lt;=90,"61–90 days","91+ days")))))))))))))</f>
        <v/>
      </c>
      <c r="I992" s="5"/>
      <c r="J992" s="15">
        <f>IF(OR(H992="Current",H992="1–30 days",H992="31–60 days",H992="61–90 days",H992="91+ days"),F992,0)</f>
        <v>0</v>
      </c>
      <c r="K992">
        <f>IF(J992&gt;0,IF(COUNTIFS($M$5:$M992,M992,$J$5:$J992,"&gt;0")=1,1,0),0)</f>
        <v>0</v>
      </c>
      <c r="L992" t="str">
        <f>IF(A992="","","k"&amp;SUBSTITUTE(SUBSTITUTE(SUBSTITUTE(SUBSTITUTE(SUBSTITUTE(SUBSTITUTE(A992,"~","{t}"),"*","{s}"),"?","{q}"),"&lt;","{lt}"),"&gt;","{gt}"),"=","{eq}"))</f>
        <v/>
      </c>
      <c r="M992" t="str">
        <f>IF(B992="","","k"&amp;SUBSTITUTE(SUBSTITUTE(SUBSTITUTE(SUBSTITUTE(SUBSTITUTE(SUBSTITUTE(B992,"~","{t}"),"*","{s}"),"?","{q}"),"&lt;","{lt}"),"&gt;","{gt}"),"=","{eq}"))</f>
        <v/>
      </c>
    </row>
    <row r="993" spans="1:13" x14ac:dyDescent="0.25">
      <c r="A993" s="5"/>
      <c r="B993" s="5"/>
      <c r="C993" s="8"/>
      <c r="D993" s="8"/>
      <c r="E993" s="12"/>
      <c r="F993" s="12"/>
      <c r="G993" s="13" t="str">
        <f>IF(OR(H993="Current",H993="1–30 days",H993="31–60 days",H993="61–90 days",H993="91+ days"),IF(D993&gt;=Setup!$B$4,0,DATEDIF(D993,Setup!$B$4,"D")),"")</f>
        <v/>
      </c>
      <c r="H993" s="14" t="str">
        <f>IF(AND(A993="",B993="",C993="",D993="",E993="",F993=""),"",IF(OR(A993="",B993="",C993="",D993="",E993="",F993=""),"Incomplete",IF(COUNTIF($L$5:$L$1004,L993)&gt;1,"Check invoice #",IF(OR(COUNT(E993)=0,COUNT(F993)=0),"Check amounts",IF(OR(E993&lt;0,F993&lt;0,F993&gt;E993),"Check amounts",IF(OR(COUNT(C993)=0,COUNT(D993)=0),"Check dates",IF(D993&lt;C993,"Check dates",IF(ROUND(F993,2)=0,"Paid / zero balance",IF(Setup!$B$4="","Set aging date",IF(D993&gt;=Setup!$B$4,"Current",IF(DATEDIF(D993,Setup!$B$4,"D")&lt;=30,"1–30 days",IF(DATEDIF(D993,Setup!$B$4,"D")&lt;=60,"31–60 days",IF(DATEDIF(D993,Setup!$B$4,"D")&lt;=90,"61–90 days","91+ days")))))))))))))</f>
        <v/>
      </c>
      <c r="I993" s="5"/>
      <c r="J993" s="15">
        <f>IF(OR(H993="Current",H993="1–30 days",H993="31–60 days",H993="61–90 days",H993="91+ days"),F993,0)</f>
        <v>0</v>
      </c>
      <c r="K993">
        <f>IF(J993&gt;0,IF(COUNTIFS($M$5:$M993,M993,$J$5:$J993,"&gt;0")=1,1,0),0)</f>
        <v>0</v>
      </c>
      <c r="L993" t="str">
        <f>IF(A993="","","k"&amp;SUBSTITUTE(SUBSTITUTE(SUBSTITUTE(SUBSTITUTE(SUBSTITUTE(SUBSTITUTE(A993,"~","{t}"),"*","{s}"),"?","{q}"),"&lt;","{lt}"),"&gt;","{gt}"),"=","{eq}"))</f>
        <v/>
      </c>
      <c r="M993" t="str">
        <f>IF(B993="","","k"&amp;SUBSTITUTE(SUBSTITUTE(SUBSTITUTE(SUBSTITUTE(SUBSTITUTE(SUBSTITUTE(B993,"~","{t}"),"*","{s}"),"?","{q}"),"&lt;","{lt}"),"&gt;","{gt}"),"=","{eq}"))</f>
        <v/>
      </c>
    </row>
    <row r="994" spans="1:13" x14ac:dyDescent="0.25">
      <c r="A994" s="5"/>
      <c r="B994" s="5"/>
      <c r="C994" s="8"/>
      <c r="D994" s="8"/>
      <c r="E994" s="12"/>
      <c r="F994" s="12"/>
      <c r="G994" s="13" t="str">
        <f>IF(OR(H994="Current",H994="1–30 days",H994="31–60 days",H994="61–90 days",H994="91+ days"),IF(D994&gt;=Setup!$B$4,0,DATEDIF(D994,Setup!$B$4,"D")),"")</f>
        <v/>
      </c>
      <c r="H994" s="14" t="str">
        <f>IF(AND(A994="",B994="",C994="",D994="",E994="",F994=""),"",IF(OR(A994="",B994="",C994="",D994="",E994="",F994=""),"Incomplete",IF(COUNTIF($L$5:$L$1004,L994)&gt;1,"Check invoice #",IF(OR(COUNT(E994)=0,COUNT(F994)=0),"Check amounts",IF(OR(E994&lt;0,F994&lt;0,F994&gt;E994),"Check amounts",IF(OR(COUNT(C994)=0,COUNT(D994)=0),"Check dates",IF(D994&lt;C994,"Check dates",IF(ROUND(F994,2)=0,"Paid / zero balance",IF(Setup!$B$4="","Set aging date",IF(D994&gt;=Setup!$B$4,"Current",IF(DATEDIF(D994,Setup!$B$4,"D")&lt;=30,"1–30 days",IF(DATEDIF(D994,Setup!$B$4,"D")&lt;=60,"31–60 days",IF(DATEDIF(D994,Setup!$B$4,"D")&lt;=90,"61–90 days","91+ days")))))))))))))</f>
        <v/>
      </c>
      <c r="I994" s="5"/>
      <c r="J994" s="15">
        <f>IF(OR(H994="Current",H994="1–30 days",H994="31–60 days",H994="61–90 days",H994="91+ days"),F994,0)</f>
        <v>0</v>
      </c>
      <c r="K994">
        <f>IF(J994&gt;0,IF(COUNTIFS($M$5:$M994,M994,$J$5:$J994,"&gt;0")=1,1,0),0)</f>
        <v>0</v>
      </c>
      <c r="L994" t="str">
        <f>IF(A994="","","k"&amp;SUBSTITUTE(SUBSTITUTE(SUBSTITUTE(SUBSTITUTE(SUBSTITUTE(SUBSTITUTE(A994,"~","{t}"),"*","{s}"),"?","{q}"),"&lt;","{lt}"),"&gt;","{gt}"),"=","{eq}"))</f>
        <v/>
      </c>
      <c r="M994" t="str">
        <f>IF(B994="","","k"&amp;SUBSTITUTE(SUBSTITUTE(SUBSTITUTE(SUBSTITUTE(SUBSTITUTE(SUBSTITUTE(B994,"~","{t}"),"*","{s}"),"?","{q}"),"&lt;","{lt}"),"&gt;","{gt}"),"=","{eq}"))</f>
        <v/>
      </c>
    </row>
    <row r="995" spans="1:13" x14ac:dyDescent="0.25">
      <c r="A995" s="5"/>
      <c r="B995" s="5"/>
      <c r="C995" s="8"/>
      <c r="D995" s="8"/>
      <c r="E995" s="12"/>
      <c r="F995" s="12"/>
      <c r="G995" s="13" t="str">
        <f>IF(OR(H995="Current",H995="1–30 days",H995="31–60 days",H995="61–90 days",H995="91+ days"),IF(D995&gt;=Setup!$B$4,0,DATEDIF(D995,Setup!$B$4,"D")),"")</f>
        <v/>
      </c>
      <c r="H995" s="14" t="str">
        <f>IF(AND(A995="",B995="",C995="",D995="",E995="",F995=""),"",IF(OR(A995="",B995="",C995="",D995="",E995="",F995=""),"Incomplete",IF(COUNTIF($L$5:$L$1004,L995)&gt;1,"Check invoice #",IF(OR(COUNT(E995)=0,COUNT(F995)=0),"Check amounts",IF(OR(E995&lt;0,F995&lt;0,F995&gt;E995),"Check amounts",IF(OR(COUNT(C995)=0,COUNT(D995)=0),"Check dates",IF(D995&lt;C995,"Check dates",IF(ROUND(F995,2)=0,"Paid / zero balance",IF(Setup!$B$4="","Set aging date",IF(D995&gt;=Setup!$B$4,"Current",IF(DATEDIF(D995,Setup!$B$4,"D")&lt;=30,"1–30 days",IF(DATEDIF(D995,Setup!$B$4,"D")&lt;=60,"31–60 days",IF(DATEDIF(D995,Setup!$B$4,"D")&lt;=90,"61–90 days","91+ days")))))))))))))</f>
        <v/>
      </c>
      <c r="I995" s="5"/>
      <c r="J995" s="15">
        <f>IF(OR(H995="Current",H995="1–30 days",H995="31–60 days",H995="61–90 days",H995="91+ days"),F995,0)</f>
        <v>0</v>
      </c>
      <c r="K995">
        <f>IF(J995&gt;0,IF(COUNTIFS($M$5:$M995,M995,$J$5:$J995,"&gt;0")=1,1,0),0)</f>
        <v>0</v>
      </c>
      <c r="L995" t="str">
        <f>IF(A995="","","k"&amp;SUBSTITUTE(SUBSTITUTE(SUBSTITUTE(SUBSTITUTE(SUBSTITUTE(SUBSTITUTE(A995,"~","{t}"),"*","{s}"),"?","{q}"),"&lt;","{lt}"),"&gt;","{gt}"),"=","{eq}"))</f>
        <v/>
      </c>
      <c r="M995" t="str">
        <f>IF(B995="","","k"&amp;SUBSTITUTE(SUBSTITUTE(SUBSTITUTE(SUBSTITUTE(SUBSTITUTE(SUBSTITUTE(B995,"~","{t}"),"*","{s}"),"?","{q}"),"&lt;","{lt}"),"&gt;","{gt}"),"=","{eq}"))</f>
        <v/>
      </c>
    </row>
    <row r="996" spans="1:13" x14ac:dyDescent="0.25">
      <c r="A996" s="5"/>
      <c r="B996" s="5"/>
      <c r="C996" s="8"/>
      <c r="D996" s="8"/>
      <c r="E996" s="12"/>
      <c r="F996" s="12"/>
      <c r="G996" s="13" t="str">
        <f>IF(OR(H996="Current",H996="1–30 days",H996="31–60 days",H996="61–90 days",H996="91+ days"),IF(D996&gt;=Setup!$B$4,0,DATEDIF(D996,Setup!$B$4,"D")),"")</f>
        <v/>
      </c>
      <c r="H996" s="14" t="str">
        <f>IF(AND(A996="",B996="",C996="",D996="",E996="",F996=""),"",IF(OR(A996="",B996="",C996="",D996="",E996="",F996=""),"Incomplete",IF(COUNTIF($L$5:$L$1004,L996)&gt;1,"Check invoice #",IF(OR(COUNT(E996)=0,COUNT(F996)=0),"Check amounts",IF(OR(E996&lt;0,F996&lt;0,F996&gt;E996),"Check amounts",IF(OR(COUNT(C996)=0,COUNT(D996)=0),"Check dates",IF(D996&lt;C996,"Check dates",IF(ROUND(F996,2)=0,"Paid / zero balance",IF(Setup!$B$4="","Set aging date",IF(D996&gt;=Setup!$B$4,"Current",IF(DATEDIF(D996,Setup!$B$4,"D")&lt;=30,"1–30 days",IF(DATEDIF(D996,Setup!$B$4,"D")&lt;=60,"31–60 days",IF(DATEDIF(D996,Setup!$B$4,"D")&lt;=90,"61–90 days","91+ days")))))))))))))</f>
        <v/>
      </c>
      <c r="I996" s="5"/>
      <c r="J996" s="15">
        <f>IF(OR(H996="Current",H996="1–30 days",H996="31–60 days",H996="61–90 days",H996="91+ days"),F996,0)</f>
        <v>0</v>
      </c>
      <c r="K996">
        <f>IF(J996&gt;0,IF(COUNTIFS($M$5:$M996,M996,$J$5:$J996,"&gt;0")=1,1,0),0)</f>
        <v>0</v>
      </c>
      <c r="L996" t="str">
        <f>IF(A996="","","k"&amp;SUBSTITUTE(SUBSTITUTE(SUBSTITUTE(SUBSTITUTE(SUBSTITUTE(SUBSTITUTE(A996,"~","{t}"),"*","{s}"),"?","{q}"),"&lt;","{lt}"),"&gt;","{gt}"),"=","{eq}"))</f>
        <v/>
      </c>
      <c r="M996" t="str">
        <f>IF(B996="","","k"&amp;SUBSTITUTE(SUBSTITUTE(SUBSTITUTE(SUBSTITUTE(SUBSTITUTE(SUBSTITUTE(B996,"~","{t}"),"*","{s}"),"?","{q}"),"&lt;","{lt}"),"&gt;","{gt}"),"=","{eq}"))</f>
        <v/>
      </c>
    </row>
    <row r="997" spans="1:13" x14ac:dyDescent="0.25">
      <c r="A997" s="5"/>
      <c r="B997" s="5"/>
      <c r="C997" s="8"/>
      <c r="D997" s="8"/>
      <c r="E997" s="12"/>
      <c r="F997" s="12"/>
      <c r="G997" s="13" t="str">
        <f>IF(OR(H997="Current",H997="1–30 days",H997="31–60 days",H997="61–90 days",H997="91+ days"),IF(D997&gt;=Setup!$B$4,0,DATEDIF(D997,Setup!$B$4,"D")),"")</f>
        <v/>
      </c>
      <c r="H997" s="14" t="str">
        <f>IF(AND(A997="",B997="",C997="",D997="",E997="",F997=""),"",IF(OR(A997="",B997="",C997="",D997="",E997="",F997=""),"Incomplete",IF(COUNTIF($L$5:$L$1004,L997)&gt;1,"Check invoice #",IF(OR(COUNT(E997)=0,COUNT(F997)=0),"Check amounts",IF(OR(E997&lt;0,F997&lt;0,F997&gt;E997),"Check amounts",IF(OR(COUNT(C997)=0,COUNT(D997)=0),"Check dates",IF(D997&lt;C997,"Check dates",IF(ROUND(F997,2)=0,"Paid / zero balance",IF(Setup!$B$4="","Set aging date",IF(D997&gt;=Setup!$B$4,"Current",IF(DATEDIF(D997,Setup!$B$4,"D")&lt;=30,"1–30 days",IF(DATEDIF(D997,Setup!$B$4,"D")&lt;=60,"31–60 days",IF(DATEDIF(D997,Setup!$B$4,"D")&lt;=90,"61–90 days","91+ days")))))))))))))</f>
        <v/>
      </c>
      <c r="I997" s="5"/>
      <c r="J997" s="15">
        <f>IF(OR(H997="Current",H997="1–30 days",H997="31–60 days",H997="61–90 days",H997="91+ days"),F997,0)</f>
        <v>0</v>
      </c>
      <c r="K997">
        <f>IF(J997&gt;0,IF(COUNTIFS($M$5:$M997,M997,$J$5:$J997,"&gt;0")=1,1,0),0)</f>
        <v>0</v>
      </c>
      <c r="L997" t="str">
        <f>IF(A997="","","k"&amp;SUBSTITUTE(SUBSTITUTE(SUBSTITUTE(SUBSTITUTE(SUBSTITUTE(SUBSTITUTE(A997,"~","{t}"),"*","{s}"),"?","{q}"),"&lt;","{lt}"),"&gt;","{gt}"),"=","{eq}"))</f>
        <v/>
      </c>
      <c r="M997" t="str">
        <f>IF(B997="","","k"&amp;SUBSTITUTE(SUBSTITUTE(SUBSTITUTE(SUBSTITUTE(SUBSTITUTE(SUBSTITUTE(B997,"~","{t}"),"*","{s}"),"?","{q}"),"&lt;","{lt}"),"&gt;","{gt}"),"=","{eq}"))</f>
        <v/>
      </c>
    </row>
    <row r="998" spans="1:13" x14ac:dyDescent="0.25">
      <c r="A998" s="5"/>
      <c r="B998" s="5"/>
      <c r="C998" s="8"/>
      <c r="D998" s="8"/>
      <c r="E998" s="12"/>
      <c r="F998" s="12"/>
      <c r="G998" s="13" t="str">
        <f>IF(OR(H998="Current",H998="1–30 days",H998="31–60 days",H998="61–90 days",H998="91+ days"),IF(D998&gt;=Setup!$B$4,0,DATEDIF(D998,Setup!$B$4,"D")),"")</f>
        <v/>
      </c>
      <c r="H998" s="14" t="str">
        <f>IF(AND(A998="",B998="",C998="",D998="",E998="",F998=""),"",IF(OR(A998="",B998="",C998="",D998="",E998="",F998=""),"Incomplete",IF(COUNTIF($L$5:$L$1004,L998)&gt;1,"Check invoice #",IF(OR(COUNT(E998)=0,COUNT(F998)=0),"Check amounts",IF(OR(E998&lt;0,F998&lt;0,F998&gt;E998),"Check amounts",IF(OR(COUNT(C998)=0,COUNT(D998)=0),"Check dates",IF(D998&lt;C998,"Check dates",IF(ROUND(F998,2)=0,"Paid / zero balance",IF(Setup!$B$4="","Set aging date",IF(D998&gt;=Setup!$B$4,"Current",IF(DATEDIF(D998,Setup!$B$4,"D")&lt;=30,"1–30 days",IF(DATEDIF(D998,Setup!$B$4,"D")&lt;=60,"31–60 days",IF(DATEDIF(D998,Setup!$B$4,"D")&lt;=90,"61–90 days","91+ days")))))))))))))</f>
        <v/>
      </c>
      <c r="I998" s="5"/>
      <c r="J998" s="15">
        <f>IF(OR(H998="Current",H998="1–30 days",H998="31–60 days",H998="61–90 days",H998="91+ days"),F998,0)</f>
        <v>0</v>
      </c>
      <c r="K998">
        <f>IF(J998&gt;0,IF(COUNTIFS($M$5:$M998,M998,$J$5:$J998,"&gt;0")=1,1,0),0)</f>
        <v>0</v>
      </c>
      <c r="L998" t="str">
        <f>IF(A998="","","k"&amp;SUBSTITUTE(SUBSTITUTE(SUBSTITUTE(SUBSTITUTE(SUBSTITUTE(SUBSTITUTE(A998,"~","{t}"),"*","{s}"),"?","{q}"),"&lt;","{lt}"),"&gt;","{gt}"),"=","{eq}"))</f>
        <v/>
      </c>
      <c r="M998" t="str">
        <f>IF(B998="","","k"&amp;SUBSTITUTE(SUBSTITUTE(SUBSTITUTE(SUBSTITUTE(SUBSTITUTE(SUBSTITUTE(B998,"~","{t}"),"*","{s}"),"?","{q}"),"&lt;","{lt}"),"&gt;","{gt}"),"=","{eq}"))</f>
        <v/>
      </c>
    </row>
    <row r="999" spans="1:13" x14ac:dyDescent="0.25">
      <c r="A999" s="5"/>
      <c r="B999" s="5"/>
      <c r="C999" s="8"/>
      <c r="D999" s="8"/>
      <c r="E999" s="12"/>
      <c r="F999" s="12"/>
      <c r="G999" s="13" t="str">
        <f>IF(OR(H999="Current",H999="1–30 days",H999="31–60 days",H999="61–90 days",H999="91+ days"),IF(D999&gt;=Setup!$B$4,0,DATEDIF(D999,Setup!$B$4,"D")),"")</f>
        <v/>
      </c>
      <c r="H999" s="14" t="str">
        <f>IF(AND(A999="",B999="",C999="",D999="",E999="",F999=""),"",IF(OR(A999="",B999="",C999="",D999="",E999="",F999=""),"Incomplete",IF(COUNTIF($L$5:$L$1004,L999)&gt;1,"Check invoice #",IF(OR(COUNT(E999)=0,COUNT(F999)=0),"Check amounts",IF(OR(E999&lt;0,F999&lt;0,F999&gt;E999),"Check amounts",IF(OR(COUNT(C999)=0,COUNT(D999)=0),"Check dates",IF(D999&lt;C999,"Check dates",IF(ROUND(F999,2)=0,"Paid / zero balance",IF(Setup!$B$4="","Set aging date",IF(D999&gt;=Setup!$B$4,"Current",IF(DATEDIF(D999,Setup!$B$4,"D")&lt;=30,"1–30 days",IF(DATEDIF(D999,Setup!$B$4,"D")&lt;=60,"31–60 days",IF(DATEDIF(D999,Setup!$B$4,"D")&lt;=90,"61–90 days","91+ days")))))))))))))</f>
        <v/>
      </c>
      <c r="I999" s="5"/>
      <c r="J999" s="15">
        <f>IF(OR(H999="Current",H999="1–30 days",H999="31–60 days",H999="61–90 days",H999="91+ days"),F999,0)</f>
        <v>0</v>
      </c>
      <c r="K999">
        <f>IF(J999&gt;0,IF(COUNTIFS($M$5:$M999,M999,$J$5:$J999,"&gt;0")=1,1,0),0)</f>
        <v>0</v>
      </c>
      <c r="L999" t="str">
        <f>IF(A999="","","k"&amp;SUBSTITUTE(SUBSTITUTE(SUBSTITUTE(SUBSTITUTE(SUBSTITUTE(SUBSTITUTE(A999,"~","{t}"),"*","{s}"),"?","{q}"),"&lt;","{lt}"),"&gt;","{gt}"),"=","{eq}"))</f>
        <v/>
      </c>
      <c r="M999" t="str">
        <f>IF(B999="","","k"&amp;SUBSTITUTE(SUBSTITUTE(SUBSTITUTE(SUBSTITUTE(SUBSTITUTE(SUBSTITUTE(B999,"~","{t}"),"*","{s}"),"?","{q}"),"&lt;","{lt}"),"&gt;","{gt}"),"=","{eq}"))</f>
        <v/>
      </c>
    </row>
    <row r="1000" spans="1:13" x14ac:dyDescent="0.25">
      <c r="A1000" s="5"/>
      <c r="B1000" s="5"/>
      <c r="C1000" s="8"/>
      <c r="D1000" s="8"/>
      <c r="E1000" s="12"/>
      <c r="F1000" s="12"/>
      <c r="G1000" s="13" t="str">
        <f>IF(OR(H1000="Current",H1000="1–30 days",H1000="31–60 days",H1000="61–90 days",H1000="91+ days"),IF(D1000&gt;=Setup!$B$4,0,DATEDIF(D1000,Setup!$B$4,"D")),"")</f>
        <v/>
      </c>
      <c r="H1000" s="14" t="str">
        <f>IF(AND(A1000="",B1000="",C1000="",D1000="",E1000="",F1000=""),"",IF(OR(A1000="",B1000="",C1000="",D1000="",E1000="",F1000=""),"Incomplete",IF(COUNTIF($L$5:$L$1004,L1000)&gt;1,"Check invoice #",IF(OR(COUNT(E1000)=0,COUNT(F1000)=0),"Check amounts",IF(OR(E1000&lt;0,F1000&lt;0,F1000&gt;E1000),"Check amounts",IF(OR(COUNT(C1000)=0,COUNT(D1000)=0),"Check dates",IF(D1000&lt;C1000,"Check dates",IF(ROUND(F1000,2)=0,"Paid / zero balance",IF(Setup!$B$4="","Set aging date",IF(D1000&gt;=Setup!$B$4,"Current",IF(DATEDIF(D1000,Setup!$B$4,"D")&lt;=30,"1–30 days",IF(DATEDIF(D1000,Setup!$B$4,"D")&lt;=60,"31–60 days",IF(DATEDIF(D1000,Setup!$B$4,"D")&lt;=90,"61–90 days","91+ days")))))))))))))</f>
        <v/>
      </c>
      <c r="I1000" s="5"/>
      <c r="J1000" s="15">
        <f>IF(OR(H1000="Current",H1000="1–30 days",H1000="31–60 days",H1000="61–90 days",H1000="91+ days"),F1000,0)</f>
        <v>0</v>
      </c>
      <c r="K1000">
        <f>IF(J1000&gt;0,IF(COUNTIFS($M$5:$M1000,M1000,$J$5:$J1000,"&gt;0")=1,1,0),0)</f>
        <v>0</v>
      </c>
      <c r="L1000" t="str">
        <f>IF(A1000="","","k"&amp;SUBSTITUTE(SUBSTITUTE(SUBSTITUTE(SUBSTITUTE(SUBSTITUTE(SUBSTITUTE(A1000,"~","{t}"),"*","{s}"),"?","{q}"),"&lt;","{lt}"),"&gt;","{gt}"),"=","{eq}"))</f>
        <v/>
      </c>
      <c r="M1000" t="str">
        <f>IF(B1000="","","k"&amp;SUBSTITUTE(SUBSTITUTE(SUBSTITUTE(SUBSTITUTE(SUBSTITUTE(SUBSTITUTE(B1000,"~","{t}"),"*","{s}"),"?","{q}"),"&lt;","{lt}"),"&gt;","{gt}"),"=","{eq}"))</f>
        <v/>
      </c>
    </row>
    <row r="1001" spans="1:13" x14ac:dyDescent="0.25">
      <c r="A1001" s="5"/>
      <c r="B1001" s="5"/>
      <c r="C1001" s="8"/>
      <c r="D1001" s="8"/>
      <c r="E1001" s="12"/>
      <c r="F1001" s="12"/>
      <c r="G1001" s="13" t="str">
        <f>IF(OR(H1001="Current",H1001="1–30 days",H1001="31–60 days",H1001="61–90 days",H1001="91+ days"),IF(D1001&gt;=Setup!$B$4,0,DATEDIF(D1001,Setup!$B$4,"D")),"")</f>
        <v/>
      </c>
      <c r="H1001" s="14" t="str">
        <f>IF(AND(A1001="",B1001="",C1001="",D1001="",E1001="",F1001=""),"",IF(OR(A1001="",B1001="",C1001="",D1001="",E1001="",F1001=""),"Incomplete",IF(COUNTIF($L$5:$L$1004,L1001)&gt;1,"Check invoice #",IF(OR(COUNT(E1001)=0,COUNT(F1001)=0),"Check amounts",IF(OR(E1001&lt;0,F1001&lt;0,F1001&gt;E1001),"Check amounts",IF(OR(COUNT(C1001)=0,COUNT(D1001)=0),"Check dates",IF(D1001&lt;C1001,"Check dates",IF(ROUND(F1001,2)=0,"Paid / zero balance",IF(Setup!$B$4="","Set aging date",IF(D1001&gt;=Setup!$B$4,"Current",IF(DATEDIF(D1001,Setup!$B$4,"D")&lt;=30,"1–30 days",IF(DATEDIF(D1001,Setup!$B$4,"D")&lt;=60,"31–60 days",IF(DATEDIF(D1001,Setup!$B$4,"D")&lt;=90,"61–90 days","91+ days")))))))))))))</f>
        <v/>
      </c>
      <c r="I1001" s="5"/>
      <c r="J1001" s="15">
        <f>IF(OR(H1001="Current",H1001="1–30 days",H1001="31–60 days",H1001="61–90 days",H1001="91+ days"),F1001,0)</f>
        <v>0</v>
      </c>
      <c r="K1001">
        <f>IF(J1001&gt;0,IF(COUNTIFS($M$5:$M1001,M1001,$J$5:$J1001,"&gt;0")=1,1,0),0)</f>
        <v>0</v>
      </c>
      <c r="L1001" t="str">
        <f>IF(A1001="","","k"&amp;SUBSTITUTE(SUBSTITUTE(SUBSTITUTE(SUBSTITUTE(SUBSTITUTE(SUBSTITUTE(A1001,"~","{t}"),"*","{s}"),"?","{q}"),"&lt;","{lt}"),"&gt;","{gt}"),"=","{eq}"))</f>
        <v/>
      </c>
      <c r="M1001" t="str">
        <f>IF(B1001="","","k"&amp;SUBSTITUTE(SUBSTITUTE(SUBSTITUTE(SUBSTITUTE(SUBSTITUTE(SUBSTITUTE(B1001,"~","{t}"),"*","{s}"),"?","{q}"),"&lt;","{lt}"),"&gt;","{gt}"),"=","{eq}"))</f>
        <v/>
      </c>
    </row>
    <row r="1002" spans="1:13" x14ac:dyDescent="0.25">
      <c r="A1002" s="5"/>
      <c r="B1002" s="5"/>
      <c r="C1002" s="8"/>
      <c r="D1002" s="8"/>
      <c r="E1002" s="12"/>
      <c r="F1002" s="12"/>
      <c r="G1002" s="13" t="str">
        <f>IF(OR(H1002="Current",H1002="1–30 days",H1002="31–60 days",H1002="61–90 days",H1002="91+ days"),IF(D1002&gt;=Setup!$B$4,0,DATEDIF(D1002,Setup!$B$4,"D")),"")</f>
        <v/>
      </c>
      <c r="H1002" s="14" t="str">
        <f>IF(AND(A1002="",B1002="",C1002="",D1002="",E1002="",F1002=""),"",IF(OR(A1002="",B1002="",C1002="",D1002="",E1002="",F1002=""),"Incomplete",IF(COUNTIF($L$5:$L$1004,L1002)&gt;1,"Check invoice #",IF(OR(COUNT(E1002)=0,COUNT(F1002)=0),"Check amounts",IF(OR(E1002&lt;0,F1002&lt;0,F1002&gt;E1002),"Check amounts",IF(OR(COUNT(C1002)=0,COUNT(D1002)=0),"Check dates",IF(D1002&lt;C1002,"Check dates",IF(ROUND(F1002,2)=0,"Paid / zero balance",IF(Setup!$B$4="","Set aging date",IF(D1002&gt;=Setup!$B$4,"Current",IF(DATEDIF(D1002,Setup!$B$4,"D")&lt;=30,"1–30 days",IF(DATEDIF(D1002,Setup!$B$4,"D")&lt;=60,"31–60 days",IF(DATEDIF(D1002,Setup!$B$4,"D")&lt;=90,"61–90 days","91+ days")))))))))))))</f>
        <v/>
      </c>
      <c r="I1002" s="5"/>
      <c r="J1002" s="15">
        <f>IF(OR(H1002="Current",H1002="1–30 days",H1002="31–60 days",H1002="61–90 days",H1002="91+ days"),F1002,0)</f>
        <v>0</v>
      </c>
      <c r="K1002">
        <f>IF(J1002&gt;0,IF(COUNTIFS($M$5:$M1002,M1002,$J$5:$J1002,"&gt;0")=1,1,0),0)</f>
        <v>0</v>
      </c>
      <c r="L1002" t="str">
        <f>IF(A1002="","","k"&amp;SUBSTITUTE(SUBSTITUTE(SUBSTITUTE(SUBSTITUTE(SUBSTITUTE(SUBSTITUTE(A1002,"~","{t}"),"*","{s}"),"?","{q}"),"&lt;","{lt}"),"&gt;","{gt}"),"=","{eq}"))</f>
        <v/>
      </c>
      <c r="M1002" t="str">
        <f>IF(B1002="","","k"&amp;SUBSTITUTE(SUBSTITUTE(SUBSTITUTE(SUBSTITUTE(SUBSTITUTE(SUBSTITUTE(B1002,"~","{t}"),"*","{s}"),"?","{q}"),"&lt;","{lt}"),"&gt;","{gt}"),"=","{eq}"))</f>
        <v/>
      </c>
    </row>
    <row r="1003" spans="1:13" x14ac:dyDescent="0.25">
      <c r="A1003" s="5"/>
      <c r="B1003" s="5"/>
      <c r="C1003" s="8"/>
      <c r="D1003" s="8"/>
      <c r="E1003" s="12"/>
      <c r="F1003" s="12"/>
      <c r="G1003" s="13" t="str">
        <f>IF(OR(H1003="Current",H1003="1–30 days",H1003="31–60 days",H1003="61–90 days",H1003="91+ days"),IF(D1003&gt;=Setup!$B$4,0,DATEDIF(D1003,Setup!$B$4,"D")),"")</f>
        <v/>
      </c>
      <c r="H1003" s="14" t="str">
        <f>IF(AND(A1003="",B1003="",C1003="",D1003="",E1003="",F1003=""),"",IF(OR(A1003="",B1003="",C1003="",D1003="",E1003="",F1003=""),"Incomplete",IF(COUNTIF($L$5:$L$1004,L1003)&gt;1,"Check invoice #",IF(OR(COUNT(E1003)=0,COUNT(F1003)=0),"Check amounts",IF(OR(E1003&lt;0,F1003&lt;0,F1003&gt;E1003),"Check amounts",IF(OR(COUNT(C1003)=0,COUNT(D1003)=0),"Check dates",IF(D1003&lt;C1003,"Check dates",IF(ROUND(F1003,2)=0,"Paid / zero balance",IF(Setup!$B$4="","Set aging date",IF(D1003&gt;=Setup!$B$4,"Current",IF(DATEDIF(D1003,Setup!$B$4,"D")&lt;=30,"1–30 days",IF(DATEDIF(D1003,Setup!$B$4,"D")&lt;=60,"31–60 days",IF(DATEDIF(D1003,Setup!$B$4,"D")&lt;=90,"61–90 days","91+ days")))))))))))))</f>
        <v/>
      </c>
      <c r="I1003" s="5"/>
      <c r="J1003" s="15">
        <f>IF(OR(H1003="Current",H1003="1–30 days",H1003="31–60 days",H1003="61–90 days",H1003="91+ days"),F1003,0)</f>
        <v>0</v>
      </c>
      <c r="K1003">
        <f>IF(J1003&gt;0,IF(COUNTIFS($M$5:$M1003,M1003,$J$5:$J1003,"&gt;0")=1,1,0),0)</f>
        <v>0</v>
      </c>
      <c r="L1003" t="str">
        <f>IF(A1003="","","k"&amp;SUBSTITUTE(SUBSTITUTE(SUBSTITUTE(SUBSTITUTE(SUBSTITUTE(SUBSTITUTE(A1003,"~","{t}"),"*","{s}"),"?","{q}"),"&lt;","{lt}"),"&gt;","{gt}"),"=","{eq}"))</f>
        <v/>
      </c>
      <c r="M1003" t="str">
        <f>IF(B1003="","","k"&amp;SUBSTITUTE(SUBSTITUTE(SUBSTITUTE(SUBSTITUTE(SUBSTITUTE(SUBSTITUTE(B1003,"~","{t}"),"*","{s}"),"?","{q}"),"&lt;","{lt}"),"&gt;","{gt}"),"=","{eq}"))</f>
        <v/>
      </c>
    </row>
    <row r="1004" spans="1:13" x14ac:dyDescent="0.25">
      <c r="A1004" s="5"/>
      <c r="B1004" s="5"/>
      <c r="C1004" s="8"/>
      <c r="D1004" s="8"/>
      <c r="E1004" s="12"/>
      <c r="F1004" s="12"/>
      <c r="G1004" s="13" t="str">
        <f>IF(OR(H1004="Current",H1004="1–30 days",H1004="31–60 days",H1004="61–90 days",H1004="91+ days"),IF(D1004&gt;=Setup!$B$4,0,DATEDIF(D1004,Setup!$B$4,"D")),"")</f>
        <v/>
      </c>
      <c r="H1004" s="14" t="str">
        <f>IF(AND(A1004="",B1004="",C1004="",D1004="",E1004="",F1004=""),"",IF(OR(A1004="",B1004="",C1004="",D1004="",E1004="",F1004=""),"Incomplete",IF(COUNTIF($L$5:$L$1004,L1004)&gt;1,"Check invoice #",IF(OR(COUNT(E1004)=0,COUNT(F1004)=0),"Check amounts",IF(OR(E1004&lt;0,F1004&lt;0,F1004&gt;E1004),"Check amounts",IF(OR(COUNT(C1004)=0,COUNT(D1004)=0),"Check dates",IF(D1004&lt;C1004,"Check dates",IF(ROUND(F1004,2)=0,"Paid / zero balance",IF(Setup!$B$4="","Set aging date",IF(D1004&gt;=Setup!$B$4,"Current",IF(DATEDIF(D1004,Setup!$B$4,"D")&lt;=30,"1–30 days",IF(DATEDIF(D1004,Setup!$B$4,"D")&lt;=60,"31–60 days",IF(DATEDIF(D1004,Setup!$B$4,"D")&lt;=90,"61–90 days","91+ days")))))))))))))</f>
        <v/>
      </c>
      <c r="I1004" s="5"/>
      <c r="J1004" s="15">
        <f>IF(OR(H1004="Current",H1004="1–30 days",H1004="31–60 days",H1004="61–90 days",H1004="91+ days"),F1004,0)</f>
        <v>0</v>
      </c>
      <c r="K1004">
        <f>IF(J1004&gt;0,IF(COUNTIFS($M$5:$M1004,M1004,$J$5:$J1004,"&gt;0")=1,1,0),0)</f>
        <v>0</v>
      </c>
      <c r="L1004" t="str">
        <f>IF(A1004="","","k"&amp;SUBSTITUTE(SUBSTITUTE(SUBSTITUTE(SUBSTITUTE(SUBSTITUTE(SUBSTITUTE(A1004,"~","{t}"),"*","{s}"),"?","{q}"),"&lt;","{lt}"),"&gt;","{gt}"),"=","{eq}"))</f>
        <v/>
      </c>
      <c r="M1004" t="str">
        <f>IF(B1004="","","k"&amp;SUBSTITUTE(SUBSTITUTE(SUBSTITUTE(SUBSTITUTE(SUBSTITUTE(SUBSTITUTE(B1004,"~","{t}"),"*","{s}"),"?","{q}"),"&lt;","{lt}"),"&gt;","{gt}"),"=","{eq}"))</f>
        <v/>
      </c>
    </row>
  </sheetData>
  <autoFilter ref="A4:I4"/>
  <conditionalFormatting sqref="H5:H1004">
    <cfRule type="expression" dxfId="0" priority="1">
      <formula>OR($H5="Incomplete",$H5="Check invoice #",$H5="Check amounts",$H5="Check dates")</formula>
    </cfRule>
    <cfRule type="expression" dxfId="1" priority="2">
      <formula>OR($H5="91+ days",$H5="61–90 days")</formula>
    </cfRule>
    <cfRule type="expression" dxfId="2" priority="3">
      <formula>OR($H5="31–60 days",$H5="1–30 days")</formula>
    </cfRule>
    <cfRule type="expression" dxfId="3" priority="4">
      <formula>OR($H5="Current")</formula>
    </cfRule>
  </conditionalFormatting>
  <conditionalFormatting sqref="A5:A1004">
    <cfRule type="expression" dxfId="4" priority="5">
      <formula>$H5="Check invoice #"</formula>
    </cfRule>
  </conditionalFormatting>
  <conditionalFormatting sqref="D5:D1004">
    <cfRule type="expression" dxfId="5" priority="6">
      <formula>$H5="Check dates"</formula>
    </cfRule>
  </conditionalFormatting>
  <conditionalFormatting sqref="F5:F1004">
    <cfRule type="expression" dxfId="6" priority="7">
      <formula>$H5="Check amounts"</formula>
    </cfRule>
  </conditionalFormatting>
  <dataValidations count="4">
    <dataValidation type="date" allowBlank="1" showErrorMessage="1" errorTitle="Invoice date" error="Enter a date." sqref="C5:C1004">
      <formula1>2</formula1>
      <formula2>2958465</formula2>
    </dataValidation>
    <dataValidation type="date" allowBlank="1" showErrorMessage="1" errorTitle="Due date" error="Enter a date." sqref="D5:D1004">
      <formula1>2</formula1>
      <formula2>2958465</formula2>
    </dataValidation>
    <dataValidation type="decimal" operator="greaterThanOrEqual" allowBlank="1" showErrorMessage="1" errorTitle="Original invoice amount" error="Enter an amount of 0 or more." sqref="E5:E1004">
      <formula1>0</formula1>
    </dataValidation>
    <dataValidation type="decimal" operator="greaterThanOrEqual" allowBlank="1" showErrorMessage="1" errorTitle="Outstanding balance" error="Enter the balance still outstanding on the aging date: 0 or more, and no more than the original amount." sqref="F5:F1004">
      <formula1>0</formula1>
    </dataValidation>
  </dataValidation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FormatPr defaultRowHeight="15" outlineLevelRow="0" outlineLevelCol="0" x14ac:dyDescent="55"/>
  <cols>
    <col min="1" max="1" width="40" customWidth="1"/>
    <col min="2" max="2" width="18" customWidth="1"/>
    <col min="3" max="3" width="16" customWidth="1"/>
    <col min="4" max="4" width="12" customWidth="1"/>
  </cols>
  <sheetData>
    <row r="1" spans="1:1" x14ac:dyDescent="0.25">
      <c r="A1" s="1" t="s">
        <v>60</v>
      </c>
    </row>
    <row r="2" spans="1:1" x14ac:dyDescent="0.25">
      <c r="A2" s="2" t="s">
        <v>61</v>
      </c>
    </row>
    <row r="3" spans="1:2" x14ac:dyDescent="0.25">
      <c r="A3" s="7" t="s">
        <v>29</v>
      </c>
      <c r="B3" s="16">
        <f>IF(Setup!$B$4="","Set on Setup",Setup!$B$4)</f>
        <v>46326</v>
      </c>
    </row>
    <row r="5" ht="32" customHeight="1" spans="1:4" x14ac:dyDescent="0.25">
      <c r="A5" s="11" t="s">
        <v>43</v>
      </c>
      <c r="B5" s="11" t="s">
        <v>62</v>
      </c>
      <c r="C5" s="11" t="s">
        <v>63</v>
      </c>
      <c r="D5" s="11" t="s">
        <v>64</v>
      </c>
    </row>
    <row r="6" spans="1:4" x14ac:dyDescent="0.25">
      <c r="A6" s="14" t="s">
        <v>65</v>
      </c>
      <c r="B6" s="17">
        <f>SUMIFS('Open invoices'!$J$5:$J$1004,'Open invoices'!$H$5:$H$1004,"Current")</f>
        <v>2000</v>
      </c>
      <c r="C6" s="18">
        <f>IF($B$11=0,"",B6/$B$11)</f>
        <v>0.34782608695652173</v>
      </c>
      <c r="D6" s="13">
        <f>COUNTIFS('Open invoices'!$H$5:$H$1004,"Current")</f>
        <v>1</v>
      </c>
    </row>
    <row r="7" spans="1:4" x14ac:dyDescent="0.25">
      <c r="A7" s="14" t="s">
        <v>66</v>
      </c>
      <c r="B7" s="17">
        <f>SUMIFS('Open invoices'!$J$5:$J$1004,'Open invoices'!$H$5:$H$1004,"1–30 days")</f>
        <v>1000</v>
      </c>
      <c r="C7" s="18">
        <f>IF($B$11=0,"",B7/$B$11)</f>
        <v>0.17391304347826086</v>
      </c>
      <c r="D7" s="13">
        <f>COUNTIFS('Open invoices'!$H$5:$H$1004,"1–30 days")</f>
        <v>1</v>
      </c>
    </row>
    <row r="8" spans="1:4" x14ac:dyDescent="0.25">
      <c r="A8" s="14" t="s">
        <v>67</v>
      </c>
      <c r="B8" s="17">
        <f>SUMIFS('Open invoices'!$J$5:$J$1004,'Open invoices'!$H$5:$H$1004,"31–60 days")</f>
        <v>1500</v>
      </c>
      <c r="C8" s="18">
        <f>IF($B$11=0,"",B8/$B$11)</f>
        <v>0.2608695652173913</v>
      </c>
      <c r="D8" s="13">
        <f>COUNTIFS('Open invoices'!$H$5:$H$1004,"31–60 days")</f>
        <v>1</v>
      </c>
    </row>
    <row r="9" spans="1:4" x14ac:dyDescent="0.25">
      <c r="A9" s="14" t="s">
        <v>68</v>
      </c>
      <c r="B9" s="17">
        <f>SUMIFS('Open invoices'!$J$5:$J$1004,'Open invoices'!$H$5:$H$1004,"61–90 days")</f>
        <v>750</v>
      </c>
      <c r="C9" s="18">
        <f>IF($B$11=0,"",B9/$B$11)</f>
        <v>0.13043478260869565</v>
      </c>
      <c r="D9" s="13">
        <f>COUNTIFS('Open invoices'!$H$5:$H$1004,"61–90 days")</f>
        <v>1</v>
      </c>
    </row>
    <row r="10" spans="1:4" x14ac:dyDescent="0.25">
      <c r="A10" s="14" t="s">
        <v>69</v>
      </c>
      <c r="B10" s="17">
        <f>SUMIFS('Open invoices'!$J$5:$J$1004,'Open invoices'!$H$5:$H$1004,"91+ days")</f>
        <v>500</v>
      </c>
      <c r="C10" s="18">
        <f>IF($B$11=0,"",B10/$B$11)</f>
        <v>0.08695652173913043</v>
      </c>
      <c r="D10" s="13">
        <f>COUNTIFS('Open invoices'!$H$5:$H$1004,"91+ days")</f>
        <v>1</v>
      </c>
    </row>
    <row r="11" spans="1:4" x14ac:dyDescent="0.25">
      <c r="A11" s="19" t="s">
        <v>70</v>
      </c>
      <c r="B11" s="20">
        <f>SUM('Open invoices'!$J$5:$J$1004)</f>
        <v>5750</v>
      </c>
      <c r="C11" s="21">
        <f>IF(B11=0,"",SUM(B6:B10)/B11)</f>
        <v>1</v>
      </c>
      <c r="D11" s="22">
        <f>SUM(D6:D10)</f>
        <v>5</v>
      </c>
    </row>
    <row r="12" spans="1:2" x14ac:dyDescent="0.25">
      <c r="A12" s="23" t="s">
        <v>71</v>
      </c>
      <c r="B12" s="14" t="str">
        <f>IF(ROUND(SUM(B6:B10)-B11,2)=0,"OK","Check rows")</f>
        <v>OK</v>
      </c>
    </row>
    <row r="14" ht="32" customHeight="1" spans="1:2" x14ac:dyDescent="0.25">
      <c r="A14" s="11" t="s">
        <v>72</v>
      </c>
      <c r="B14" s="11" t="s">
        <v>73</v>
      </c>
    </row>
    <row r="15" spans="1:2" x14ac:dyDescent="0.25">
      <c r="A15" s="14" t="s">
        <v>74</v>
      </c>
      <c r="B15" s="13">
        <f>SUM('Open invoices'!$K$5:$K$1004)</f>
        <v>4</v>
      </c>
    </row>
    <row r="16" spans="1:2" x14ac:dyDescent="0.25">
      <c r="A16" s="14" t="s">
        <v>75</v>
      </c>
      <c r="B16" s="13">
        <f>SUM(D6:D10)</f>
        <v>5</v>
      </c>
    </row>
    <row r="17" spans="1:2" x14ac:dyDescent="0.25">
      <c r="A17" s="14" t="s">
        <v>76</v>
      </c>
      <c r="B17" s="13">
        <f>COUNTIFS('Open invoices'!$H$5:$H$1004,"Paid / zero balance")</f>
        <v>1</v>
      </c>
    </row>
    <row r="18" spans="1:2" x14ac:dyDescent="0.25">
      <c r="A18" s="14" t="s">
        <v>77</v>
      </c>
      <c r="B18" s="13">
        <f>COUNTIFS('Open invoices'!$H$5:$H$1004,"Set aging date")</f>
        <v>0</v>
      </c>
    </row>
    <row r="19" spans="1:2" x14ac:dyDescent="0.25">
      <c r="A19" s="14" t="s">
        <v>78</v>
      </c>
      <c r="B19" s="13">
        <f>COUNTIFS('Open invoices'!$H$5:$H$1004,"Incomplete")+COUNTIFS('Open invoices'!$H$5:$H$1004,"Check invoice #")+COUNTIFS('Open invoices'!$H$5:$H$1004,"Check amounts")+COUNTIFS('Open invoices'!$H$5:$H$1004,"Check dates")</f>
        <v>0</v>
      </c>
    </row>
    <row r="21" ht="44" customHeight="1" spans="1:4" x14ac:dyDescent="0.25">
      <c r="A21" s="9" t="s">
        <v>79</v>
      </c>
      <c r="B21" s="9"/>
      <c r="C21" s="9"/>
      <c r="D21" s="9"/>
    </row>
  </sheetData>
  <mergeCells count="1">
    <mergeCell ref="A21:D21"/>
  </mergeCell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7"/>
  <sheetViews>
    <sheetView workbookViewId="0">
      <pane ySplit="4" topLeftCell="A5" activePane="bottomLeft" state="frozen"/>
      <selection pane="bottomLeft"/>
    </sheetView>
  </sheetViews>
  <sheetFormatPr defaultRowHeight="15" outlineLevelRow="0" outlineLevelCol="0" x14ac:dyDescent="55"/>
  <cols>
    <col min="1" max="1" width="28" customWidth="1"/>
    <col min="2" max="2" width="16" customWidth="1"/>
    <col min="3" max="7" width="14" customWidth="1"/>
    <col min="8" max="8" width="22" customWidth="1"/>
    <col min="9" max="9" width="12" hidden="1" customWidth="1"/>
  </cols>
  <sheetData>
    <row r="1" spans="1:1" x14ac:dyDescent="0.25">
      <c r="A1" s="1" t="s">
        <v>80</v>
      </c>
    </row>
    <row r="2" spans="1:1" x14ac:dyDescent="0.25">
      <c r="A2" s="2" t="s">
        <v>81</v>
      </c>
    </row>
    <row r="3" spans="1:1" x14ac:dyDescent="0.25">
      <c r="A3" s="2" t="s">
        <v>82</v>
      </c>
    </row>
    <row r="4" ht="32" customHeight="1" spans="1:8" x14ac:dyDescent="0.25">
      <c r="A4" s="11" t="s">
        <v>37</v>
      </c>
      <c r="B4" s="11" t="s">
        <v>83</v>
      </c>
      <c r="C4" s="11" t="s">
        <v>65</v>
      </c>
      <c r="D4" s="11" t="s">
        <v>66</v>
      </c>
      <c r="E4" s="11" t="s">
        <v>67</v>
      </c>
      <c r="F4" s="11" t="s">
        <v>68</v>
      </c>
      <c r="G4" s="11" t="s">
        <v>69</v>
      </c>
      <c r="H4" s="11" t="s">
        <v>84</v>
      </c>
    </row>
    <row r="5" spans="1:9" x14ac:dyDescent="0.25">
      <c r="A5" s="5" t="s">
        <v>49</v>
      </c>
      <c r="B5" s="17">
        <f>IF($A5="","",SUMIFS('Open invoices'!$J$5:$J$1004,'Open invoices'!$M$5:$M$1004,$I5))</f>
        <v>2000</v>
      </c>
      <c r="C5" s="17">
        <f>IF($A5="","",SUMIFS('Open invoices'!$J$5:$J$1004,'Open invoices'!$M$5:$M$1004,$I5,'Open invoices'!$H$5:$H$1004,"Current"))</f>
        <v>2000</v>
      </c>
      <c r="D5" s="17">
        <f>IF($A5="","",SUMIFS('Open invoices'!$J$5:$J$1004,'Open invoices'!$M$5:$M$1004,$I5,'Open invoices'!$H$5:$H$1004,"1–30 days"))</f>
        <v>0</v>
      </c>
      <c r="E5" s="17">
        <f>IF($A5="","",SUMIFS('Open invoices'!$J$5:$J$1004,'Open invoices'!$M$5:$M$1004,$I5,'Open invoices'!$H$5:$H$1004,"31–60 days"))</f>
        <v>0</v>
      </c>
      <c r="F5" s="17">
        <f>IF($A5="","",SUMIFS('Open invoices'!$J$5:$J$1004,'Open invoices'!$M$5:$M$1004,$I5,'Open invoices'!$H$5:$H$1004,"61–90 days"))</f>
        <v>0</v>
      </c>
      <c r="G5" s="17">
        <f>IF($A5="","",SUMIFS('Open invoices'!$J$5:$J$1004,'Open invoices'!$M$5:$M$1004,$I5,'Open invoices'!$H$5:$H$1004,"91+ days"))</f>
        <v>0</v>
      </c>
      <c r="H5" s="14"/>
      <c r="I5" t="str">
        <f>IF($A5="","","k"&amp;SUBSTITUTE(SUBSTITUTE(SUBSTITUTE(SUBSTITUTE(SUBSTITUTE(SUBSTITUTE($A5,"~","{t}"),"*","{s}"),"?","{q}"),"&lt;","{lt}"),"&gt;","{gt}"),"=","{eq}"))</f>
        <v>kAlder Street Studio</v>
      </c>
    </row>
    <row r="6" spans="1:9" x14ac:dyDescent="0.25">
      <c r="A6" s="5" t="s">
        <v>52</v>
      </c>
      <c r="B6" s="17">
        <f>IF(OR($A6="",COUNTIF($I$5:$I5,$I6)&gt;0),"",SUMIFS('Open invoices'!$J$5:$J$1004,'Open invoices'!$M$5:$M$1004,$I6))</f>
        <v>1750</v>
      </c>
      <c r="C6" s="17">
        <f>IF(OR($A6="",COUNTIF($I$5:$I5,$I6)&gt;0),"",SUMIFS('Open invoices'!$J$5:$J$1004,'Open invoices'!$M$5:$M$1004,$I6,'Open invoices'!$H$5:$H$1004,"Current"))</f>
        <v>0</v>
      </c>
      <c r="D6" s="17">
        <f>IF(OR($A6="",COUNTIF($I$5:$I5,$I6)&gt;0),"",SUMIFS('Open invoices'!$J$5:$J$1004,'Open invoices'!$M$5:$M$1004,$I6,'Open invoices'!$H$5:$H$1004,"1–30 days"))</f>
        <v>1000</v>
      </c>
      <c r="E6" s="17">
        <f>IF(OR($A6="",COUNTIF($I$5:$I5,$I6)&gt;0),"",SUMIFS('Open invoices'!$J$5:$J$1004,'Open invoices'!$M$5:$M$1004,$I6,'Open invoices'!$H$5:$H$1004,"31–60 days"))</f>
        <v>0</v>
      </c>
      <c r="F6" s="17">
        <f>IF(OR($A6="",COUNTIF($I$5:$I5,$I6)&gt;0),"",SUMIFS('Open invoices'!$J$5:$J$1004,'Open invoices'!$M$5:$M$1004,$I6,'Open invoices'!$H$5:$H$1004,"61–90 days"))</f>
        <v>750</v>
      </c>
      <c r="G6" s="17">
        <f>IF(OR($A6="",COUNTIF($I$5:$I5,$I6)&gt;0),"",SUMIFS('Open invoices'!$J$5:$J$1004,'Open invoices'!$M$5:$M$1004,$I6,'Open invoices'!$H$5:$H$1004,"91+ days"))</f>
        <v>0</v>
      </c>
      <c r="H6" s="14" t="str">
        <f>IF($A6="","",IF(COUNTIF($I$5:$I5,$I6)&gt;0,"Listed above — not counted again",""))</f>
        <v/>
      </c>
      <c r="I6" t="str">
        <f>IF($A6="","","k"&amp;SUBSTITUTE(SUBSTITUTE(SUBSTITUTE(SUBSTITUTE(SUBSTITUTE(SUBSTITUTE($A6,"~","{t}"),"*","{s}"),"?","{q}"),"&lt;","{lt}"),"&gt;","{gt}"),"=","{eq}"))</f>
        <v>kBluebird Bakery</v>
      </c>
    </row>
    <row r="7" spans="1:9" x14ac:dyDescent="0.25">
      <c r="A7" s="5" t="s">
        <v>54</v>
      </c>
      <c r="B7" s="17">
        <f>IF(OR($A7="",COUNTIF($I$5:$I6,$I7)&gt;0),"",SUMIFS('Open invoices'!$J$5:$J$1004,'Open invoices'!$M$5:$M$1004,$I7))</f>
        <v>1500</v>
      </c>
      <c r="C7" s="17">
        <f>IF(OR($A7="",COUNTIF($I$5:$I6,$I7)&gt;0),"",SUMIFS('Open invoices'!$J$5:$J$1004,'Open invoices'!$M$5:$M$1004,$I7,'Open invoices'!$H$5:$H$1004,"Current"))</f>
        <v>0</v>
      </c>
      <c r="D7" s="17">
        <f>IF(OR($A7="",COUNTIF($I$5:$I6,$I7)&gt;0),"",SUMIFS('Open invoices'!$J$5:$J$1004,'Open invoices'!$M$5:$M$1004,$I7,'Open invoices'!$H$5:$H$1004,"1–30 days"))</f>
        <v>0</v>
      </c>
      <c r="E7" s="17">
        <f>IF(OR($A7="",COUNTIF($I$5:$I6,$I7)&gt;0),"",SUMIFS('Open invoices'!$J$5:$J$1004,'Open invoices'!$M$5:$M$1004,$I7,'Open invoices'!$H$5:$H$1004,"31–60 days"))</f>
        <v>1500</v>
      </c>
      <c r="F7" s="17">
        <f>IF(OR($A7="",COUNTIF($I$5:$I6,$I7)&gt;0),"",SUMIFS('Open invoices'!$J$5:$J$1004,'Open invoices'!$M$5:$M$1004,$I7,'Open invoices'!$H$5:$H$1004,"61–90 days"))</f>
        <v>0</v>
      </c>
      <c r="G7" s="17">
        <f>IF(OR($A7="",COUNTIF($I$5:$I6,$I7)&gt;0),"",SUMIFS('Open invoices'!$J$5:$J$1004,'Open invoices'!$M$5:$M$1004,$I7,'Open invoices'!$H$5:$H$1004,"91+ days"))</f>
        <v>0</v>
      </c>
      <c r="H7" s="14" t="str">
        <f>IF($A7="","",IF(COUNTIF($I$5:$I6,$I7)&gt;0,"Listed above — not counted again",""))</f>
        <v/>
      </c>
      <c r="I7" t="str">
        <f>IF($A7="","","k"&amp;SUBSTITUTE(SUBSTITUTE(SUBSTITUTE(SUBSTITUTE(SUBSTITUTE(SUBSTITUTE($A7,"~","{t}"),"*","{s}"),"?","{q}"),"&lt;","{lt}"),"&gt;","{gt}"),"=","{eq}"))</f>
        <v>kCedar Lane Dental</v>
      </c>
    </row>
    <row r="8" spans="1:9" x14ac:dyDescent="0.25">
      <c r="A8" s="5" t="s">
        <v>57</v>
      </c>
      <c r="B8" s="17">
        <f>IF(OR($A8="",COUNTIF($I$5:$I7,$I8)&gt;0),"",SUMIFS('Open invoices'!$J$5:$J$1004,'Open invoices'!$M$5:$M$1004,$I8))</f>
        <v>500</v>
      </c>
      <c r="C8" s="17">
        <f>IF(OR($A8="",COUNTIF($I$5:$I7,$I8)&gt;0),"",SUMIFS('Open invoices'!$J$5:$J$1004,'Open invoices'!$M$5:$M$1004,$I8,'Open invoices'!$H$5:$H$1004,"Current"))</f>
        <v>0</v>
      </c>
      <c r="D8" s="17">
        <f>IF(OR($A8="",COUNTIF($I$5:$I7,$I8)&gt;0),"",SUMIFS('Open invoices'!$J$5:$J$1004,'Open invoices'!$M$5:$M$1004,$I8,'Open invoices'!$H$5:$H$1004,"1–30 days"))</f>
        <v>0</v>
      </c>
      <c r="E8" s="17">
        <f>IF(OR($A8="",COUNTIF($I$5:$I7,$I8)&gt;0),"",SUMIFS('Open invoices'!$J$5:$J$1004,'Open invoices'!$M$5:$M$1004,$I8,'Open invoices'!$H$5:$H$1004,"31–60 days"))</f>
        <v>0</v>
      </c>
      <c r="F8" s="17">
        <f>IF(OR($A8="",COUNTIF($I$5:$I7,$I8)&gt;0),"",SUMIFS('Open invoices'!$J$5:$J$1004,'Open invoices'!$M$5:$M$1004,$I8,'Open invoices'!$H$5:$H$1004,"61–90 days"))</f>
        <v>0</v>
      </c>
      <c r="G8" s="17">
        <f>IF(OR($A8="",COUNTIF($I$5:$I7,$I8)&gt;0),"",SUMIFS('Open invoices'!$J$5:$J$1004,'Open invoices'!$M$5:$M$1004,$I8,'Open invoices'!$H$5:$H$1004,"91+ days"))</f>
        <v>500</v>
      </c>
      <c r="H8" s="14" t="str">
        <f>IF($A8="","",IF(COUNTIF($I$5:$I7,$I8)&gt;0,"Listed above — not counted again",""))</f>
        <v/>
      </c>
      <c r="I8" t="str">
        <f>IF($A8="","","k"&amp;SUBSTITUTE(SUBSTITUTE(SUBSTITUTE(SUBSTITUTE(SUBSTITUTE(SUBSTITUTE($A8,"~","{t}"),"*","{s}"),"?","{q}"),"&lt;","{lt}"),"&gt;","{gt}"),"=","{eq}"))</f>
        <v>kOakridge Realty</v>
      </c>
    </row>
    <row r="9" spans="1:9" x14ac:dyDescent="0.25">
      <c r="A9" s="5" t="s">
        <v>59</v>
      </c>
      <c r="B9" s="17">
        <f>IF(OR($A9="",COUNTIF($I$5:$I8,$I9)&gt;0),"",SUMIFS('Open invoices'!$J$5:$J$1004,'Open invoices'!$M$5:$M$1004,$I9))</f>
        <v>0</v>
      </c>
      <c r="C9" s="17">
        <f>IF(OR($A9="",COUNTIF($I$5:$I8,$I9)&gt;0),"",SUMIFS('Open invoices'!$J$5:$J$1004,'Open invoices'!$M$5:$M$1004,$I9,'Open invoices'!$H$5:$H$1004,"Current"))</f>
        <v>0</v>
      </c>
      <c r="D9" s="17">
        <f>IF(OR($A9="",COUNTIF($I$5:$I8,$I9)&gt;0),"",SUMIFS('Open invoices'!$J$5:$J$1004,'Open invoices'!$M$5:$M$1004,$I9,'Open invoices'!$H$5:$H$1004,"1–30 days"))</f>
        <v>0</v>
      </c>
      <c r="E9" s="17">
        <f>IF(OR($A9="",COUNTIF($I$5:$I8,$I9)&gt;0),"",SUMIFS('Open invoices'!$J$5:$J$1004,'Open invoices'!$M$5:$M$1004,$I9,'Open invoices'!$H$5:$H$1004,"31–60 days"))</f>
        <v>0</v>
      </c>
      <c r="F9" s="17">
        <f>IF(OR($A9="",COUNTIF($I$5:$I8,$I9)&gt;0),"",SUMIFS('Open invoices'!$J$5:$J$1004,'Open invoices'!$M$5:$M$1004,$I9,'Open invoices'!$H$5:$H$1004,"61–90 days"))</f>
        <v>0</v>
      </c>
      <c r="G9" s="17">
        <f>IF(OR($A9="",COUNTIF($I$5:$I8,$I9)&gt;0),"",SUMIFS('Open invoices'!$J$5:$J$1004,'Open invoices'!$M$5:$M$1004,$I9,'Open invoices'!$H$5:$H$1004,"91+ days"))</f>
        <v>0</v>
      </c>
      <c r="H9" s="14" t="str">
        <f>IF($A9="","",IF(COUNTIF($I$5:$I8,$I9)&gt;0,"Listed above — not counted again",""))</f>
        <v/>
      </c>
      <c r="I9" t="str">
        <f>IF($A9="","","k"&amp;SUBSTITUTE(SUBSTITUTE(SUBSTITUTE(SUBSTITUTE(SUBSTITUTE(SUBSTITUTE($A9,"~","{t}"),"*","{s}"),"?","{q}"),"&lt;","{lt}"),"&gt;","{gt}"),"=","{eq}"))</f>
        <v>kMaple &amp; Main Florist</v>
      </c>
    </row>
    <row r="10" spans="1:9" x14ac:dyDescent="0.25">
      <c r="A10" s="5"/>
      <c r="B10" s="17" t="str">
        <f>IF(OR($A10="",COUNTIF($I$5:$I9,$I10)&gt;0),"",SUMIFS('Open invoices'!$J$5:$J$1004,'Open invoices'!$M$5:$M$1004,$I10))</f>
        <v/>
      </c>
      <c r="C10" s="17" t="str">
        <f>IF(OR($A10="",COUNTIF($I$5:$I9,$I10)&gt;0),"",SUMIFS('Open invoices'!$J$5:$J$1004,'Open invoices'!$M$5:$M$1004,$I10,'Open invoices'!$H$5:$H$1004,"Current"))</f>
        <v/>
      </c>
      <c r="D10" s="17" t="str">
        <f>IF(OR($A10="",COUNTIF($I$5:$I9,$I10)&gt;0),"",SUMIFS('Open invoices'!$J$5:$J$1004,'Open invoices'!$M$5:$M$1004,$I10,'Open invoices'!$H$5:$H$1004,"1–30 days"))</f>
        <v/>
      </c>
      <c r="E10" s="17" t="str">
        <f>IF(OR($A10="",COUNTIF($I$5:$I9,$I10)&gt;0),"",SUMIFS('Open invoices'!$J$5:$J$1004,'Open invoices'!$M$5:$M$1004,$I10,'Open invoices'!$H$5:$H$1004,"31–60 days"))</f>
        <v/>
      </c>
      <c r="F10" s="17" t="str">
        <f>IF(OR($A10="",COUNTIF($I$5:$I9,$I10)&gt;0),"",SUMIFS('Open invoices'!$J$5:$J$1004,'Open invoices'!$M$5:$M$1004,$I10,'Open invoices'!$H$5:$H$1004,"61–90 days"))</f>
        <v/>
      </c>
      <c r="G10" s="17" t="str">
        <f>IF(OR($A10="",COUNTIF($I$5:$I9,$I10)&gt;0),"",SUMIFS('Open invoices'!$J$5:$J$1004,'Open invoices'!$M$5:$M$1004,$I10,'Open invoices'!$H$5:$H$1004,"91+ days"))</f>
        <v/>
      </c>
      <c r="H10" s="14" t="str">
        <f>IF($A10="","",IF(COUNTIF($I$5:$I9,$I10)&gt;0,"Listed above — not counted again",""))</f>
        <v/>
      </c>
      <c r="I10" t="str">
        <f>IF($A10="","","k"&amp;SUBSTITUTE(SUBSTITUTE(SUBSTITUTE(SUBSTITUTE(SUBSTITUTE(SUBSTITUTE($A10,"~","{t}"),"*","{s}"),"?","{q}"),"&lt;","{lt}"),"&gt;","{gt}"),"=","{eq}"))</f>
        <v/>
      </c>
    </row>
    <row r="11" spans="1:9" x14ac:dyDescent="0.25">
      <c r="A11" s="5"/>
      <c r="B11" s="17" t="str">
        <f>IF(OR($A11="",COUNTIF($I$5:$I10,$I11)&gt;0),"",SUMIFS('Open invoices'!$J$5:$J$1004,'Open invoices'!$M$5:$M$1004,$I11))</f>
        <v/>
      </c>
      <c r="C11" s="17" t="str">
        <f>IF(OR($A11="",COUNTIF($I$5:$I10,$I11)&gt;0),"",SUMIFS('Open invoices'!$J$5:$J$1004,'Open invoices'!$M$5:$M$1004,$I11,'Open invoices'!$H$5:$H$1004,"Current"))</f>
        <v/>
      </c>
      <c r="D11" s="17" t="str">
        <f>IF(OR($A11="",COUNTIF($I$5:$I10,$I11)&gt;0),"",SUMIFS('Open invoices'!$J$5:$J$1004,'Open invoices'!$M$5:$M$1004,$I11,'Open invoices'!$H$5:$H$1004,"1–30 days"))</f>
        <v/>
      </c>
      <c r="E11" s="17" t="str">
        <f>IF(OR($A11="",COUNTIF($I$5:$I10,$I11)&gt;0),"",SUMIFS('Open invoices'!$J$5:$J$1004,'Open invoices'!$M$5:$M$1004,$I11,'Open invoices'!$H$5:$H$1004,"31–60 days"))</f>
        <v/>
      </c>
      <c r="F11" s="17" t="str">
        <f>IF(OR($A11="",COUNTIF($I$5:$I10,$I11)&gt;0),"",SUMIFS('Open invoices'!$J$5:$J$1004,'Open invoices'!$M$5:$M$1004,$I11,'Open invoices'!$H$5:$H$1004,"61–90 days"))</f>
        <v/>
      </c>
      <c r="G11" s="17" t="str">
        <f>IF(OR($A11="",COUNTIF($I$5:$I10,$I11)&gt;0),"",SUMIFS('Open invoices'!$J$5:$J$1004,'Open invoices'!$M$5:$M$1004,$I11,'Open invoices'!$H$5:$H$1004,"91+ days"))</f>
        <v/>
      </c>
      <c r="H11" s="14" t="str">
        <f>IF($A11="","",IF(COUNTIF($I$5:$I10,$I11)&gt;0,"Listed above — not counted again",""))</f>
        <v/>
      </c>
      <c r="I11" t="str">
        <f>IF($A11="","","k"&amp;SUBSTITUTE(SUBSTITUTE(SUBSTITUTE(SUBSTITUTE(SUBSTITUTE(SUBSTITUTE($A11,"~","{t}"),"*","{s}"),"?","{q}"),"&lt;","{lt}"),"&gt;","{gt}"),"=","{eq}"))</f>
        <v/>
      </c>
    </row>
    <row r="12" spans="1:9" x14ac:dyDescent="0.25">
      <c r="A12" s="5"/>
      <c r="B12" s="17" t="str">
        <f>IF(OR($A12="",COUNTIF($I$5:$I11,$I12)&gt;0),"",SUMIFS('Open invoices'!$J$5:$J$1004,'Open invoices'!$M$5:$M$1004,$I12))</f>
        <v/>
      </c>
      <c r="C12" s="17" t="str">
        <f>IF(OR($A12="",COUNTIF($I$5:$I11,$I12)&gt;0),"",SUMIFS('Open invoices'!$J$5:$J$1004,'Open invoices'!$M$5:$M$1004,$I12,'Open invoices'!$H$5:$H$1004,"Current"))</f>
        <v/>
      </c>
      <c r="D12" s="17" t="str">
        <f>IF(OR($A12="",COUNTIF($I$5:$I11,$I12)&gt;0),"",SUMIFS('Open invoices'!$J$5:$J$1004,'Open invoices'!$M$5:$M$1004,$I12,'Open invoices'!$H$5:$H$1004,"1–30 days"))</f>
        <v/>
      </c>
      <c r="E12" s="17" t="str">
        <f>IF(OR($A12="",COUNTIF($I$5:$I11,$I12)&gt;0),"",SUMIFS('Open invoices'!$J$5:$J$1004,'Open invoices'!$M$5:$M$1004,$I12,'Open invoices'!$H$5:$H$1004,"31–60 days"))</f>
        <v/>
      </c>
      <c r="F12" s="17" t="str">
        <f>IF(OR($A12="",COUNTIF($I$5:$I11,$I12)&gt;0),"",SUMIFS('Open invoices'!$J$5:$J$1004,'Open invoices'!$M$5:$M$1004,$I12,'Open invoices'!$H$5:$H$1004,"61–90 days"))</f>
        <v/>
      </c>
      <c r="G12" s="17" t="str">
        <f>IF(OR($A12="",COUNTIF($I$5:$I11,$I12)&gt;0),"",SUMIFS('Open invoices'!$J$5:$J$1004,'Open invoices'!$M$5:$M$1004,$I12,'Open invoices'!$H$5:$H$1004,"91+ days"))</f>
        <v/>
      </c>
      <c r="H12" s="14" t="str">
        <f>IF($A12="","",IF(COUNTIF($I$5:$I11,$I12)&gt;0,"Listed above — not counted again",""))</f>
        <v/>
      </c>
      <c r="I12" t="str">
        <f>IF($A12="","","k"&amp;SUBSTITUTE(SUBSTITUTE(SUBSTITUTE(SUBSTITUTE(SUBSTITUTE(SUBSTITUTE($A12,"~","{t}"),"*","{s}"),"?","{q}"),"&lt;","{lt}"),"&gt;","{gt}"),"=","{eq}"))</f>
        <v/>
      </c>
    </row>
    <row r="13" spans="1:9" x14ac:dyDescent="0.25">
      <c r="A13" s="5"/>
      <c r="B13" s="17" t="str">
        <f>IF(OR($A13="",COUNTIF($I$5:$I12,$I13)&gt;0),"",SUMIFS('Open invoices'!$J$5:$J$1004,'Open invoices'!$M$5:$M$1004,$I13))</f>
        <v/>
      </c>
      <c r="C13" s="17" t="str">
        <f>IF(OR($A13="",COUNTIF($I$5:$I12,$I13)&gt;0),"",SUMIFS('Open invoices'!$J$5:$J$1004,'Open invoices'!$M$5:$M$1004,$I13,'Open invoices'!$H$5:$H$1004,"Current"))</f>
        <v/>
      </c>
      <c r="D13" s="17" t="str">
        <f>IF(OR($A13="",COUNTIF($I$5:$I12,$I13)&gt;0),"",SUMIFS('Open invoices'!$J$5:$J$1004,'Open invoices'!$M$5:$M$1004,$I13,'Open invoices'!$H$5:$H$1004,"1–30 days"))</f>
        <v/>
      </c>
      <c r="E13" s="17" t="str">
        <f>IF(OR($A13="",COUNTIF($I$5:$I12,$I13)&gt;0),"",SUMIFS('Open invoices'!$J$5:$J$1004,'Open invoices'!$M$5:$M$1004,$I13,'Open invoices'!$H$5:$H$1004,"31–60 days"))</f>
        <v/>
      </c>
      <c r="F13" s="17" t="str">
        <f>IF(OR($A13="",COUNTIF($I$5:$I12,$I13)&gt;0),"",SUMIFS('Open invoices'!$J$5:$J$1004,'Open invoices'!$M$5:$M$1004,$I13,'Open invoices'!$H$5:$H$1004,"61–90 days"))</f>
        <v/>
      </c>
      <c r="G13" s="17" t="str">
        <f>IF(OR($A13="",COUNTIF($I$5:$I12,$I13)&gt;0),"",SUMIFS('Open invoices'!$J$5:$J$1004,'Open invoices'!$M$5:$M$1004,$I13,'Open invoices'!$H$5:$H$1004,"91+ days"))</f>
        <v/>
      </c>
      <c r="H13" s="14" t="str">
        <f>IF($A13="","",IF(COUNTIF($I$5:$I12,$I13)&gt;0,"Listed above — not counted again",""))</f>
        <v/>
      </c>
      <c r="I13" t="str">
        <f>IF($A13="","","k"&amp;SUBSTITUTE(SUBSTITUTE(SUBSTITUTE(SUBSTITUTE(SUBSTITUTE(SUBSTITUTE($A13,"~","{t}"),"*","{s}"),"?","{q}"),"&lt;","{lt}"),"&gt;","{gt}"),"=","{eq}"))</f>
        <v/>
      </c>
    </row>
    <row r="14" spans="1:9" x14ac:dyDescent="0.25">
      <c r="A14" s="5"/>
      <c r="B14" s="17" t="str">
        <f>IF(OR($A14="",COUNTIF($I$5:$I13,$I14)&gt;0),"",SUMIFS('Open invoices'!$J$5:$J$1004,'Open invoices'!$M$5:$M$1004,$I14))</f>
        <v/>
      </c>
      <c r="C14" s="17" t="str">
        <f>IF(OR($A14="",COUNTIF($I$5:$I13,$I14)&gt;0),"",SUMIFS('Open invoices'!$J$5:$J$1004,'Open invoices'!$M$5:$M$1004,$I14,'Open invoices'!$H$5:$H$1004,"Current"))</f>
        <v/>
      </c>
      <c r="D14" s="17" t="str">
        <f>IF(OR($A14="",COUNTIF($I$5:$I13,$I14)&gt;0),"",SUMIFS('Open invoices'!$J$5:$J$1004,'Open invoices'!$M$5:$M$1004,$I14,'Open invoices'!$H$5:$H$1004,"1–30 days"))</f>
        <v/>
      </c>
      <c r="E14" s="17" t="str">
        <f>IF(OR($A14="",COUNTIF($I$5:$I13,$I14)&gt;0),"",SUMIFS('Open invoices'!$J$5:$J$1004,'Open invoices'!$M$5:$M$1004,$I14,'Open invoices'!$H$5:$H$1004,"31–60 days"))</f>
        <v/>
      </c>
      <c r="F14" s="17" t="str">
        <f>IF(OR($A14="",COUNTIF($I$5:$I13,$I14)&gt;0),"",SUMIFS('Open invoices'!$J$5:$J$1004,'Open invoices'!$M$5:$M$1004,$I14,'Open invoices'!$H$5:$H$1004,"61–90 days"))</f>
        <v/>
      </c>
      <c r="G14" s="17" t="str">
        <f>IF(OR($A14="",COUNTIF($I$5:$I13,$I14)&gt;0),"",SUMIFS('Open invoices'!$J$5:$J$1004,'Open invoices'!$M$5:$M$1004,$I14,'Open invoices'!$H$5:$H$1004,"91+ days"))</f>
        <v/>
      </c>
      <c r="H14" s="14" t="str">
        <f>IF($A14="","",IF(COUNTIF($I$5:$I13,$I14)&gt;0,"Listed above — not counted again",""))</f>
        <v/>
      </c>
      <c r="I14" t="str">
        <f>IF($A14="","","k"&amp;SUBSTITUTE(SUBSTITUTE(SUBSTITUTE(SUBSTITUTE(SUBSTITUTE(SUBSTITUTE($A14,"~","{t}"),"*","{s}"),"?","{q}"),"&lt;","{lt}"),"&gt;","{gt}"),"=","{eq}"))</f>
        <v/>
      </c>
    </row>
    <row r="15" spans="1:9" x14ac:dyDescent="0.25">
      <c r="A15" s="5"/>
      <c r="B15" s="17" t="str">
        <f>IF(OR($A15="",COUNTIF($I$5:$I14,$I15)&gt;0),"",SUMIFS('Open invoices'!$J$5:$J$1004,'Open invoices'!$M$5:$M$1004,$I15))</f>
        <v/>
      </c>
      <c r="C15" s="17" t="str">
        <f>IF(OR($A15="",COUNTIF($I$5:$I14,$I15)&gt;0),"",SUMIFS('Open invoices'!$J$5:$J$1004,'Open invoices'!$M$5:$M$1004,$I15,'Open invoices'!$H$5:$H$1004,"Current"))</f>
        <v/>
      </c>
      <c r="D15" s="17" t="str">
        <f>IF(OR($A15="",COUNTIF($I$5:$I14,$I15)&gt;0),"",SUMIFS('Open invoices'!$J$5:$J$1004,'Open invoices'!$M$5:$M$1004,$I15,'Open invoices'!$H$5:$H$1004,"1–30 days"))</f>
        <v/>
      </c>
      <c r="E15" s="17" t="str">
        <f>IF(OR($A15="",COUNTIF($I$5:$I14,$I15)&gt;0),"",SUMIFS('Open invoices'!$J$5:$J$1004,'Open invoices'!$M$5:$M$1004,$I15,'Open invoices'!$H$5:$H$1004,"31–60 days"))</f>
        <v/>
      </c>
      <c r="F15" s="17" t="str">
        <f>IF(OR($A15="",COUNTIF($I$5:$I14,$I15)&gt;0),"",SUMIFS('Open invoices'!$J$5:$J$1004,'Open invoices'!$M$5:$M$1004,$I15,'Open invoices'!$H$5:$H$1004,"61–90 days"))</f>
        <v/>
      </c>
      <c r="G15" s="17" t="str">
        <f>IF(OR($A15="",COUNTIF($I$5:$I14,$I15)&gt;0),"",SUMIFS('Open invoices'!$J$5:$J$1004,'Open invoices'!$M$5:$M$1004,$I15,'Open invoices'!$H$5:$H$1004,"91+ days"))</f>
        <v/>
      </c>
      <c r="H15" s="14" t="str">
        <f>IF($A15="","",IF(COUNTIF($I$5:$I14,$I15)&gt;0,"Listed above — not counted again",""))</f>
        <v/>
      </c>
      <c r="I15" t="str">
        <f>IF($A15="","","k"&amp;SUBSTITUTE(SUBSTITUTE(SUBSTITUTE(SUBSTITUTE(SUBSTITUTE(SUBSTITUTE($A15,"~","{t}"),"*","{s}"),"?","{q}"),"&lt;","{lt}"),"&gt;","{gt}"),"=","{eq}"))</f>
        <v/>
      </c>
    </row>
    <row r="16" spans="1:9" x14ac:dyDescent="0.25">
      <c r="A16" s="5"/>
      <c r="B16" s="17" t="str">
        <f>IF(OR($A16="",COUNTIF($I$5:$I15,$I16)&gt;0),"",SUMIFS('Open invoices'!$J$5:$J$1004,'Open invoices'!$M$5:$M$1004,$I16))</f>
        <v/>
      </c>
      <c r="C16" s="17" t="str">
        <f>IF(OR($A16="",COUNTIF($I$5:$I15,$I16)&gt;0),"",SUMIFS('Open invoices'!$J$5:$J$1004,'Open invoices'!$M$5:$M$1004,$I16,'Open invoices'!$H$5:$H$1004,"Current"))</f>
        <v/>
      </c>
      <c r="D16" s="17" t="str">
        <f>IF(OR($A16="",COUNTIF($I$5:$I15,$I16)&gt;0),"",SUMIFS('Open invoices'!$J$5:$J$1004,'Open invoices'!$M$5:$M$1004,$I16,'Open invoices'!$H$5:$H$1004,"1–30 days"))</f>
        <v/>
      </c>
      <c r="E16" s="17" t="str">
        <f>IF(OR($A16="",COUNTIF($I$5:$I15,$I16)&gt;0),"",SUMIFS('Open invoices'!$J$5:$J$1004,'Open invoices'!$M$5:$M$1004,$I16,'Open invoices'!$H$5:$H$1004,"31–60 days"))</f>
        <v/>
      </c>
      <c r="F16" s="17" t="str">
        <f>IF(OR($A16="",COUNTIF($I$5:$I15,$I16)&gt;0),"",SUMIFS('Open invoices'!$J$5:$J$1004,'Open invoices'!$M$5:$M$1004,$I16,'Open invoices'!$H$5:$H$1004,"61–90 days"))</f>
        <v/>
      </c>
      <c r="G16" s="17" t="str">
        <f>IF(OR($A16="",COUNTIF($I$5:$I15,$I16)&gt;0),"",SUMIFS('Open invoices'!$J$5:$J$1004,'Open invoices'!$M$5:$M$1004,$I16,'Open invoices'!$H$5:$H$1004,"91+ days"))</f>
        <v/>
      </c>
      <c r="H16" s="14" t="str">
        <f>IF($A16="","",IF(COUNTIF($I$5:$I15,$I16)&gt;0,"Listed above — not counted again",""))</f>
        <v/>
      </c>
      <c r="I16" t="str">
        <f>IF($A16="","","k"&amp;SUBSTITUTE(SUBSTITUTE(SUBSTITUTE(SUBSTITUTE(SUBSTITUTE(SUBSTITUTE($A16,"~","{t}"),"*","{s}"),"?","{q}"),"&lt;","{lt}"),"&gt;","{gt}"),"=","{eq}"))</f>
        <v/>
      </c>
    </row>
    <row r="17" spans="1:9" x14ac:dyDescent="0.25">
      <c r="A17" s="5"/>
      <c r="B17" s="17" t="str">
        <f>IF(OR($A17="",COUNTIF($I$5:$I16,$I17)&gt;0),"",SUMIFS('Open invoices'!$J$5:$J$1004,'Open invoices'!$M$5:$M$1004,$I17))</f>
        <v/>
      </c>
      <c r="C17" s="17" t="str">
        <f>IF(OR($A17="",COUNTIF($I$5:$I16,$I17)&gt;0),"",SUMIFS('Open invoices'!$J$5:$J$1004,'Open invoices'!$M$5:$M$1004,$I17,'Open invoices'!$H$5:$H$1004,"Current"))</f>
        <v/>
      </c>
      <c r="D17" s="17" t="str">
        <f>IF(OR($A17="",COUNTIF($I$5:$I16,$I17)&gt;0),"",SUMIFS('Open invoices'!$J$5:$J$1004,'Open invoices'!$M$5:$M$1004,$I17,'Open invoices'!$H$5:$H$1004,"1–30 days"))</f>
        <v/>
      </c>
      <c r="E17" s="17" t="str">
        <f>IF(OR($A17="",COUNTIF($I$5:$I16,$I17)&gt;0),"",SUMIFS('Open invoices'!$J$5:$J$1004,'Open invoices'!$M$5:$M$1004,$I17,'Open invoices'!$H$5:$H$1004,"31–60 days"))</f>
        <v/>
      </c>
      <c r="F17" s="17" t="str">
        <f>IF(OR($A17="",COUNTIF($I$5:$I16,$I17)&gt;0),"",SUMIFS('Open invoices'!$J$5:$J$1004,'Open invoices'!$M$5:$M$1004,$I17,'Open invoices'!$H$5:$H$1004,"61–90 days"))</f>
        <v/>
      </c>
      <c r="G17" s="17" t="str">
        <f>IF(OR($A17="",COUNTIF($I$5:$I16,$I17)&gt;0),"",SUMIFS('Open invoices'!$J$5:$J$1004,'Open invoices'!$M$5:$M$1004,$I17,'Open invoices'!$H$5:$H$1004,"91+ days"))</f>
        <v/>
      </c>
      <c r="H17" s="14" t="str">
        <f>IF($A17="","",IF(COUNTIF($I$5:$I16,$I17)&gt;0,"Listed above — not counted again",""))</f>
        <v/>
      </c>
      <c r="I17" t="str">
        <f>IF($A17="","","k"&amp;SUBSTITUTE(SUBSTITUTE(SUBSTITUTE(SUBSTITUTE(SUBSTITUTE(SUBSTITUTE($A17,"~","{t}"),"*","{s}"),"?","{q}"),"&lt;","{lt}"),"&gt;","{gt}"),"=","{eq}"))</f>
        <v/>
      </c>
    </row>
    <row r="18" spans="1:9" x14ac:dyDescent="0.25">
      <c r="A18" s="5"/>
      <c r="B18" s="17" t="str">
        <f>IF(OR($A18="",COUNTIF($I$5:$I17,$I18)&gt;0),"",SUMIFS('Open invoices'!$J$5:$J$1004,'Open invoices'!$M$5:$M$1004,$I18))</f>
        <v/>
      </c>
      <c r="C18" s="17" t="str">
        <f>IF(OR($A18="",COUNTIF($I$5:$I17,$I18)&gt;0),"",SUMIFS('Open invoices'!$J$5:$J$1004,'Open invoices'!$M$5:$M$1004,$I18,'Open invoices'!$H$5:$H$1004,"Current"))</f>
        <v/>
      </c>
      <c r="D18" s="17" t="str">
        <f>IF(OR($A18="",COUNTIF($I$5:$I17,$I18)&gt;0),"",SUMIFS('Open invoices'!$J$5:$J$1004,'Open invoices'!$M$5:$M$1004,$I18,'Open invoices'!$H$5:$H$1004,"1–30 days"))</f>
        <v/>
      </c>
      <c r="E18" s="17" t="str">
        <f>IF(OR($A18="",COUNTIF($I$5:$I17,$I18)&gt;0),"",SUMIFS('Open invoices'!$J$5:$J$1004,'Open invoices'!$M$5:$M$1004,$I18,'Open invoices'!$H$5:$H$1004,"31–60 days"))</f>
        <v/>
      </c>
      <c r="F18" s="17" t="str">
        <f>IF(OR($A18="",COUNTIF($I$5:$I17,$I18)&gt;0),"",SUMIFS('Open invoices'!$J$5:$J$1004,'Open invoices'!$M$5:$M$1004,$I18,'Open invoices'!$H$5:$H$1004,"61–90 days"))</f>
        <v/>
      </c>
      <c r="G18" s="17" t="str">
        <f>IF(OR($A18="",COUNTIF($I$5:$I17,$I18)&gt;0),"",SUMIFS('Open invoices'!$J$5:$J$1004,'Open invoices'!$M$5:$M$1004,$I18,'Open invoices'!$H$5:$H$1004,"91+ days"))</f>
        <v/>
      </c>
      <c r="H18" s="14" t="str">
        <f>IF($A18="","",IF(COUNTIF($I$5:$I17,$I18)&gt;0,"Listed above — not counted again",""))</f>
        <v/>
      </c>
      <c r="I18" t="str">
        <f>IF($A18="","","k"&amp;SUBSTITUTE(SUBSTITUTE(SUBSTITUTE(SUBSTITUTE(SUBSTITUTE(SUBSTITUTE($A18,"~","{t}"),"*","{s}"),"?","{q}"),"&lt;","{lt}"),"&gt;","{gt}"),"=","{eq}"))</f>
        <v/>
      </c>
    </row>
    <row r="19" spans="1:9" x14ac:dyDescent="0.25">
      <c r="A19" s="5"/>
      <c r="B19" s="17" t="str">
        <f>IF(OR($A19="",COUNTIF($I$5:$I18,$I19)&gt;0),"",SUMIFS('Open invoices'!$J$5:$J$1004,'Open invoices'!$M$5:$M$1004,$I19))</f>
        <v/>
      </c>
      <c r="C19" s="17" t="str">
        <f>IF(OR($A19="",COUNTIF($I$5:$I18,$I19)&gt;0),"",SUMIFS('Open invoices'!$J$5:$J$1004,'Open invoices'!$M$5:$M$1004,$I19,'Open invoices'!$H$5:$H$1004,"Current"))</f>
        <v/>
      </c>
      <c r="D19" s="17" t="str">
        <f>IF(OR($A19="",COUNTIF($I$5:$I18,$I19)&gt;0),"",SUMIFS('Open invoices'!$J$5:$J$1004,'Open invoices'!$M$5:$M$1004,$I19,'Open invoices'!$H$5:$H$1004,"1–30 days"))</f>
        <v/>
      </c>
      <c r="E19" s="17" t="str">
        <f>IF(OR($A19="",COUNTIF($I$5:$I18,$I19)&gt;0),"",SUMIFS('Open invoices'!$J$5:$J$1004,'Open invoices'!$M$5:$M$1004,$I19,'Open invoices'!$H$5:$H$1004,"31–60 days"))</f>
        <v/>
      </c>
      <c r="F19" s="17" t="str">
        <f>IF(OR($A19="",COUNTIF($I$5:$I18,$I19)&gt;0),"",SUMIFS('Open invoices'!$J$5:$J$1004,'Open invoices'!$M$5:$M$1004,$I19,'Open invoices'!$H$5:$H$1004,"61–90 days"))</f>
        <v/>
      </c>
      <c r="G19" s="17" t="str">
        <f>IF(OR($A19="",COUNTIF($I$5:$I18,$I19)&gt;0),"",SUMIFS('Open invoices'!$J$5:$J$1004,'Open invoices'!$M$5:$M$1004,$I19,'Open invoices'!$H$5:$H$1004,"91+ days"))</f>
        <v/>
      </c>
      <c r="H19" s="14" t="str">
        <f>IF($A19="","",IF(COUNTIF($I$5:$I18,$I19)&gt;0,"Listed above — not counted again",""))</f>
        <v/>
      </c>
      <c r="I19" t="str">
        <f>IF($A19="","","k"&amp;SUBSTITUTE(SUBSTITUTE(SUBSTITUTE(SUBSTITUTE(SUBSTITUTE(SUBSTITUTE($A19,"~","{t}"),"*","{s}"),"?","{q}"),"&lt;","{lt}"),"&gt;","{gt}"),"=","{eq}"))</f>
        <v/>
      </c>
    </row>
    <row r="20" spans="1:9" x14ac:dyDescent="0.25">
      <c r="A20" s="5"/>
      <c r="B20" s="17" t="str">
        <f>IF(OR($A20="",COUNTIF($I$5:$I19,$I20)&gt;0),"",SUMIFS('Open invoices'!$J$5:$J$1004,'Open invoices'!$M$5:$M$1004,$I20))</f>
        <v/>
      </c>
      <c r="C20" s="17" t="str">
        <f>IF(OR($A20="",COUNTIF($I$5:$I19,$I20)&gt;0),"",SUMIFS('Open invoices'!$J$5:$J$1004,'Open invoices'!$M$5:$M$1004,$I20,'Open invoices'!$H$5:$H$1004,"Current"))</f>
        <v/>
      </c>
      <c r="D20" s="17" t="str">
        <f>IF(OR($A20="",COUNTIF($I$5:$I19,$I20)&gt;0),"",SUMIFS('Open invoices'!$J$5:$J$1004,'Open invoices'!$M$5:$M$1004,$I20,'Open invoices'!$H$5:$H$1004,"1–30 days"))</f>
        <v/>
      </c>
      <c r="E20" s="17" t="str">
        <f>IF(OR($A20="",COUNTIF($I$5:$I19,$I20)&gt;0),"",SUMIFS('Open invoices'!$J$5:$J$1004,'Open invoices'!$M$5:$M$1004,$I20,'Open invoices'!$H$5:$H$1004,"31–60 days"))</f>
        <v/>
      </c>
      <c r="F20" s="17" t="str">
        <f>IF(OR($A20="",COUNTIF($I$5:$I19,$I20)&gt;0),"",SUMIFS('Open invoices'!$J$5:$J$1004,'Open invoices'!$M$5:$M$1004,$I20,'Open invoices'!$H$5:$H$1004,"61–90 days"))</f>
        <v/>
      </c>
      <c r="G20" s="17" t="str">
        <f>IF(OR($A20="",COUNTIF($I$5:$I19,$I20)&gt;0),"",SUMIFS('Open invoices'!$J$5:$J$1004,'Open invoices'!$M$5:$M$1004,$I20,'Open invoices'!$H$5:$H$1004,"91+ days"))</f>
        <v/>
      </c>
      <c r="H20" s="14" t="str">
        <f>IF($A20="","",IF(COUNTIF($I$5:$I19,$I20)&gt;0,"Listed above — not counted again",""))</f>
        <v/>
      </c>
      <c r="I20" t="str">
        <f>IF($A20="","","k"&amp;SUBSTITUTE(SUBSTITUTE(SUBSTITUTE(SUBSTITUTE(SUBSTITUTE(SUBSTITUTE($A20,"~","{t}"),"*","{s}"),"?","{q}"),"&lt;","{lt}"),"&gt;","{gt}"),"=","{eq}"))</f>
        <v/>
      </c>
    </row>
    <row r="21" spans="1:9" x14ac:dyDescent="0.25">
      <c r="A21" s="5"/>
      <c r="B21" s="17" t="str">
        <f>IF(OR($A21="",COUNTIF($I$5:$I20,$I21)&gt;0),"",SUMIFS('Open invoices'!$J$5:$J$1004,'Open invoices'!$M$5:$M$1004,$I21))</f>
        <v/>
      </c>
      <c r="C21" s="17" t="str">
        <f>IF(OR($A21="",COUNTIF($I$5:$I20,$I21)&gt;0),"",SUMIFS('Open invoices'!$J$5:$J$1004,'Open invoices'!$M$5:$M$1004,$I21,'Open invoices'!$H$5:$H$1004,"Current"))</f>
        <v/>
      </c>
      <c r="D21" s="17" t="str">
        <f>IF(OR($A21="",COUNTIF($I$5:$I20,$I21)&gt;0),"",SUMIFS('Open invoices'!$J$5:$J$1004,'Open invoices'!$M$5:$M$1004,$I21,'Open invoices'!$H$5:$H$1004,"1–30 days"))</f>
        <v/>
      </c>
      <c r="E21" s="17" t="str">
        <f>IF(OR($A21="",COUNTIF($I$5:$I20,$I21)&gt;0),"",SUMIFS('Open invoices'!$J$5:$J$1004,'Open invoices'!$M$5:$M$1004,$I21,'Open invoices'!$H$5:$H$1004,"31–60 days"))</f>
        <v/>
      </c>
      <c r="F21" s="17" t="str">
        <f>IF(OR($A21="",COUNTIF($I$5:$I20,$I21)&gt;0),"",SUMIFS('Open invoices'!$J$5:$J$1004,'Open invoices'!$M$5:$M$1004,$I21,'Open invoices'!$H$5:$H$1004,"61–90 days"))</f>
        <v/>
      </c>
      <c r="G21" s="17" t="str">
        <f>IF(OR($A21="",COUNTIF($I$5:$I20,$I21)&gt;0),"",SUMIFS('Open invoices'!$J$5:$J$1004,'Open invoices'!$M$5:$M$1004,$I21,'Open invoices'!$H$5:$H$1004,"91+ days"))</f>
        <v/>
      </c>
      <c r="H21" s="14" t="str">
        <f>IF($A21="","",IF(COUNTIF($I$5:$I20,$I21)&gt;0,"Listed above — not counted again",""))</f>
        <v/>
      </c>
      <c r="I21" t="str">
        <f>IF($A21="","","k"&amp;SUBSTITUTE(SUBSTITUTE(SUBSTITUTE(SUBSTITUTE(SUBSTITUTE(SUBSTITUTE($A21,"~","{t}"),"*","{s}"),"?","{q}"),"&lt;","{lt}"),"&gt;","{gt}"),"=","{eq}"))</f>
        <v/>
      </c>
    </row>
    <row r="22" spans="1:9" x14ac:dyDescent="0.25">
      <c r="A22" s="5"/>
      <c r="B22" s="17" t="str">
        <f>IF(OR($A22="",COUNTIF($I$5:$I21,$I22)&gt;0),"",SUMIFS('Open invoices'!$J$5:$J$1004,'Open invoices'!$M$5:$M$1004,$I22))</f>
        <v/>
      </c>
      <c r="C22" s="17" t="str">
        <f>IF(OR($A22="",COUNTIF($I$5:$I21,$I22)&gt;0),"",SUMIFS('Open invoices'!$J$5:$J$1004,'Open invoices'!$M$5:$M$1004,$I22,'Open invoices'!$H$5:$H$1004,"Current"))</f>
        <v/>
      </c>
      <c r="D22" s="17" t="str">
        <f>IF(OR($A22="",COUNTIF($I$5:$I21,$I22)&gt;0),"",SUMIFS('Open invoices'!$J$5:$J$1004,'Open invoices'!$M$5:$M$1004,$I22,'Open invoices'!$H$5:$H$1004,"1–30 days"))</f>
        <v/>
      </c>
      <c r="E22" s="17" t="str">
        <f>IF(OR($A22="",COUNTIF($I$5:$I21,$I22)&gt;0),"",SUMIFS('Open invoices'!$J$5:$J$1004,'Open invoices'!$M$5:$M$1004,$I22,'Open invoices'!$H$5:$H$1004,"31–60 days"))</f>
        <v/>
      </c>
      <c r="F22" s="17" t="str">
        <f>IF(OR($A22="",COUNTIF($I$5:$I21,$I22)&gt;0),"",SUMIFS('Open invoices'!$J$5:$J$1004,'Open invoices'!$M$5:$M$1004,$I22,'Open invoices'!$H$5:$H$1004,"61–90 days"))</f>
        <v/>
      </c>
      <c r="G22" s="17" t="str">
        <f>IF(OR($A22="",COUNTIF($I$5:$I21,$I22)&gt;0),"",SUMIFS('Open invoices'!$J$5:$J$1004,'Open invoices'!$M$5:$M$1004,$I22,'Open invoices'!$H$5:$H$1004,"91+ days"))</f>
        <v/>
      </c>
      <c r="H22" s="14" t="str">
        <f>IF($A22="","",IF(COUNTIF($I$5:$I21,$I22)&gt;0,"Listed above — not counted again",""))</f>
        <v/>
      </c>
      <c r="I22" t="str">
        <f>IF($A22="","","k"&amp;SUBSTITUTE(SUBSTITUTE(SUBSTITUTE(SUBSTITUTE(SUBSTITUTE(SUBSTITUTE($A22,"~","{t}"),"*","{s}"),"?","{q}"),"&lt;","{lt}"),"&gt;","{gt}"),"=","{eq}"))</f>
        <v/>
      </c>
    </row>
    <row r="23" spans="1:9" x14ac:dyDescent="0.25">
      <c r="A23" s="5"/>
      <c r="B23" s="17" t="str">
        <f>IF(OR($A23="",COUNTIF($I$5:$I22,$I23)&gt;0),"",SUMIFS('Open invoices'!$J$5:$J$1004,'Open invoices'!$M$5:$M$1004,$I23))</f>
        <v/>
      </c>
      <c r="C23" s="17" t="str">
        <f>IF(OR($A23="",COUNTIF($I$5:$I22,$I23)&gt;0),"",SUMIFS('Open invoices'!$J$5:$J$1004,'Open invoices'!$M$5:$M$1004,$I23,'Open invoices'!$H$5:$H$1004,"Current"))</f>
        <v/>
      </c>
      <c r="D23" s="17" t="str">
        <f>IF(OR($A23="",COUNTIF($I$5:$I22,$I23)&gt;0),"",SUMIFS('Open invoices'!$J$5:$J$1004,'Open invoices'!$M$5:$M$1004,$I23,'Open invoices'!$H$5:$H$1004,"1–30 days"))</f>
        <v/>
      </c>
      <c r="E23" s="17" t="str">
        <f>IF(OR($A23="",COUNTIF($I$5:$I22,$I23)&gt;0),"",SUMIFS('Open invoices'!$J$5:$J$1004,'Open invoices'!$M$5:$M$1004,$I23,'Open invoices'!$H$5:$H$1004,"31–60 days"))</f>
        <v/>
      </c>
      <c r="F23" s="17" t="str">
        <f>IF(OR($A23="",COUNTIF($I$5:$I22,$I23)&gt;0),"",SUMIFS('Open invoices'!$J$5:$J$1004,'Open invoices'!$M$5:$M$1004,$I23,'Open invoices'!$H$5:$H$1004,"61–90 days"))</f>
        <v/>
      </c>
      <c r="G23" s="17" t="str">
        <f>IF(OR($A23="",COUNTIF($I$5:$I22,$I23)&gt;0),"",SUMIFS('Open invoices'!$J$5:$J$1004,'Open invoices'!$M$5:$M$1004,$I23,'Open invoices'!$H$5:$H$1004,"91+ days"))</f>
        <v/>
      </c>
      <c r="H23" s="14" t="str">
        <f>IF($A23="","",IF(COUNTIF($I$5:$I22,$I23)&gt;0,"Listed above — not counted again",""))</f>
        <v/>
      </c>
      <c r="I23" t="str">
        <f>IF($A23="","","k"&amp;SUBSTITUTE(SUBSTITUTE(SUBSTITUTE(SUBSTITUTE(SUBSTITUTE(SUBSTITUTE($A23,"~","{t}"),"*","{s}"),"?","{q}"),"&lt;","{lt}"),"&gt;","{gt}"),"=","{eq}"))</f>
        <v/>
      </c>
    </row>
    <row r="24" spans="1:9" x14ac:dyDescent="0.25">
      <c r="A24" s="5"/>
      <c r="B24" s="17" t="str">
        <f>IF(OR($A24="",COUNTIF($I$5:$I23,$I24)&gt;0),"",SUMIFS('Open invoices'!$J$5:$J$1004,'Open invoices'!$M$5:$M$1004,$I24))</f>
        <v/>
      </c>
      <c r="C24" s="17" t="str">
        <f>IF(OR($A24="",COUNTIF($I$5:$I23,$I24)&gt;0),"",SUMIFS('Open invoices'!$J$5:$J$1004,'Open invoices'!$M$5:$M$1004,$I24,'Open invoices'!$H$5:$H$1004,"Current"))</f>
        <v/>
      </c>
      <c r="D24" s="17" t="str">
        <f>IF(OR($A24="",COUNTIF($I$5:$I23,$I24)&gt;0),"",SUMIFS('Open invoices'!$J$5:$J$1004,'Open invoices'!$M$5:$M$1004,$I24,'Open invoices'!$H$5:$H$1004,"1–30 days"))</f>
        <v/>
      </c>
      <c r="E24" s="17" t="str">
        <f>IF(OR($A24="",COUNTIF($I$5:$I23,$I24)&gt;0),"",SUMIFS('Open invoices'!$J$5:$J$1004,'Open invoices'!$M$5:$M$1004,$I24,'Open invoices'!$H$5:$H$1004,"31–60 days"))</f>
        <v/>
      </c>
      <c r="F24" s="17" t="str">
        <f>IF(OR($A24="",COUNTIF($I$5:$I23,$I24)&gt;0),"",SUMIFS('Open invoices'!$J$5:$J$1004,'Open invoices'!$M$5:$M$1004,$I24,'Open invoices'!$H$5:$H$1004,"61–90 days"))</f>
        <v/>
      </c>
      <c r="G24" s="17" t="str">
        <f>IF(OR($A24="",COUNTIF($I$5:$I23,$I24)&gt;0),"",SUMIFS('Open invoices'!$J$5:$J$1004,'Open invoices'!$M$5:$M$1004,$I24,'Open invoices'!$H$5:$H$1004,"91+ days"))</f>
        <v/>
      </c>
      <c r="H24" s="14" t="str">
        <f>IF($A24="","",IF(COUNTIF($I$5:$I23,$I24)&gt;0,"Listed above — not counted again",""))</f>
        <v/>
      </c>
      <c r="I24" t="str">
        <f>IF($A24="","","k"&amp;SUBSTITUTE(SUBSTITUTE(SUBSTITUTE(SUBSTITUTE(SUBSTITUTE(SUBSTITUTE($A24,"~","{t}"),"*","{s}"),"?","{q}"),"&lt;","{lt}"),"&gt;","{gt}"),"=","{eq}"))</f>
        <v/>
      </c>
    </row>
    <row r="25" spans="1:9" x14ac:dyDescent="0.25">
      <c r="A25" s="5"/>
      <c r="B25" s="17" t="str">
        <f>IF(OR($A25="",COUNTIF($I$5:$I24,$I25)&gt;0),"",SUMIFS('Open invoices'!$J$5:$J$1004,'Open invoices'!$M$5:$M$1004,$I25))</f>
        <v/>
      </c>
      <c r="C25" s="17" t="str">
        <f>IF(OR($A25="",COUNTIF($I$5:$I24,$I25)&gt;0),"",SUMIFS('Open invoices'!$J$5:$J$1004,'Open invoices'!$M$5:$M$1004,$I25,'Open invoices'!$H$5:$H$1004,"Current"))</f>
        <v/>
      </c>
      <c r="D25" s="17" t="str">
        <f>IF(OR($A25="",COUNTIF($I$5:$I24,$I25)&gt;0),"",SUMIFS('Open invoices'!$J$5:$J$1004,'Open invoices'!$M$5:$M$1004,$I25,'Open invoices'!$H$5:$H$1004,"1–30 days"))</f>
        <v/>
      </c>
      <c r="E25" s="17" t="str">
        <f>IF(OR($A25="",COUNTIF($I$5:$I24,$I25)&gt;0),"",SUMIFS('Open invoices'!$J$5:$J$1004,'Open invoices'!$M$5:$M$1004,$I25,'Open invoices'!$H$5:$H$1004,"31–60 days"))</f>
        <v/>
      </c>
      <c r="F25" s="17" t="str">
        <f>IF(OR($A25="",COUNTIF($I$5:$I24,$I25)&gt;0),"",SUMIFS('Open invoices'!$J$5:$J$1004,'Open invoices'!$M$5:$M$1004,$I25,'Open invoices'!$H$5:$H$1004,"61–90 days"))</f>
        <v/>
      </c>
      <c r="G25" s="17" t="str">
        <f>IF(OR($A25="",COUNTIF($I$5:$I24,$I25)&gt;0),"",SUMIFS('Open invoices'!$J$5:$J$1004,'Open invoices'!$M$5:$M$1004,$I25,'Open invoices'!$H$5:$H$1004,"91+ days"))</f>
        <v/>
      </c>
      <c r="H25" s="14" t="str">
        <f>IF($A25="","",IF(COUNTIF($I$5:$I24,$I25)&gt;0,"Listed above — not counted again",""))</f>
        <v/>
      </c>
      <c r="I25" t="str">
        <f>IF($A25="","","k"&amp;SUBSTITUTE(SUBSTITUTE(SUBSTITUTE(SUBSTITUTE(SUBSTITUTE(SUBSTITUTE($A25,"~","{t}"),"*","{s}"),"?","{q}"),"&lt;","{lt}"),"&gt;","{gt}"),"=","{eq}"))</f>
        <v/>
      </c>
    </row>
    <row r="26" spans="1:9" x14ac:dyDescent="0.25">
      <c r="A26" s="5"/>
      <c r="B26" s="17" t="str">
        <f>IF(OR($A26="",COUNTIF($I$5:$I25,$I26)&gt;0),"",SUMIFS('Open invoices'!$J$5:$J$1004,'Open invoices'!$M$5:$M$1004,$I26))</f>
        <v/>
      </c>
      <c r="C26" s="17" t="str">
        <f>IF(OR($A26="",COUNTIF($I$5:$I25,$I26)&gt;0),"",SUMIFS('Open invoices'!$J$5:$J$1004,'Open invoices'!$M$5:$M$1004,$I26,'Open invoices'!$H$5:$H$1004,"Current"))</f>
        <v/>
      </c>
      <c r="D26" s="17" t="str">
        <f>IF(OR($A26="",COUNTIF($I$5:$I25,$I26)&gt;0),"",SUMIFS('Open invoices'!$J$5:$J$1004,'Open invoices'!$M$5:$M$1004,$I26,'Open invoices'!$H$5:$H$1004,"1–30 days"))</f>
        <v/>
      </c>
      <c r="E26" s="17" t="str">
        <f>IF(OR($A26="",COUNTIF($I$5:$I25,$I26)&gt;0),"",SUMIFS('Open invoices'!$J$5:$J$1004,'Open invoices'!$M$5:$M$1004,$I26,'Open invoices'!$H$5:$H$1004,"31–60 days"))</f>
        <v/>
      </c>
      <c r="F26" s="17" t="str">
        <f>IF(OR($A26="",COUNTIF($I$5:$I25,$I26)&gt;0),"",SUMIFS('Open invoices'!$J$5:$J$1004,'Open invoices'!$M$5:$M$1004,$I26,'Open invoices'!$H$5:$H$1004,"61–90 days"))</f>
        <v/>
      </c>
      <c r="G26" s="17" t="str">
        <f>IF(OR($A26="",COUNTIF($I$5:$I25,$I26)&gt;0),"",SUMIFS('Open invoices'!$J$5:$J$1004,'Open invoices'!$M$5:$M$1004,$I26,'Open invoices'!$H$5:$H$1004,"91+ days"))</f>
        <v/>
      </c>
      <c r="H26" s="14" t="str">
        <f>IF($A26="","",IF(COUNTIF($I$5:$I25,$I26)&gt;0,"Listed above — not counted again",""))</f>
        <v/>
      </c>
      <c r="I26" t="str">
        <f>IF($A26="","","k"&amp;SUBSTITUTE(SUBSTITUTE(SUBSTITUTE(SUBSTITUTE(SUBSTITUTE(SUBSTITUTE($A26,"~","{t}"),"*","{s}"),"?","{q}"),"&lt;","{lt}"),"&gt;","{gt}"),"=","{eq}"))</f>
        <v/>
      </c>
    </row>
    <row r="27" spans="1:9" x14ac:dyDescent="0.25">
      <c r="A27" s="5"/>
      <c r="B27" s="17" t="str">
        <f>IF(OR($A27="",COUNTIF($I$5:$I26,$I27)&gt;0),"",SUMIFS('Open invoices'!$J$5:$J$1004,'Open invoices'!$M$5:$M$1004,$I27))</f>
        <v/>
      </c>
      <c r="C27" s="17" t="str">
        <f>IF(OR($A27="",COUNTIF($I$5:$I26,$I27)&gt;0),"",SUMIFS('Open invoices'!$J$5:$J$1004,'Open invoices'!$M$5:$M$1004,$I27,'Open invoices'!$H$5:$H$1004,"Current"))</f>
        <v/>
      </c>
      <c r="D27" s="17" t="str">
        <f>IF(OR($A27="",COUNTIF($I$5:$I26,$I27)&gt;0),"",SUMIFS('Open invoices'!$J$5:$J$1004,'Open invoices'!$M$5:$M$1004,$I27,'Open invoices'!$H$5:$H$1004,"1–30 days"))</f>
        <v/>
      </c>
      <c r="E27" s="17" t="str">
        <f>IF(OR($A27="",COUNTIF($I$5:$I26,$I27)&gt;0),"",SUMIFS('Open invoices'!$J$5:$J$1004,'Open invoices'!$M$5:$M$1004,$I27,'Open invoices'!$H$5:$H$1004,"31–60 days"))</f>
        <v/>
      </c>
      <c r="F27" s="17" t="str">
        <f>IF(OR($A27="",COUNTIF($I$5:$I26,$I27)&gt;0),"",SUMIFS('Open invoices'!$J$5:$J$1004,'Open invoices'!$M$5:$M$1004,$I27,'Open invoices'!$H$5:$H$1004,"61–90 days"))</f>
        <v/>
      </c>
      <c r="G27" s="17" t="str">
        <f>IF(OR($A27="",COUNTIF($I$5:$I26,$I27)&gt;0),"",SUMIFS('Open invoices'!$J$5:$J$1004,'Open invoices'!$M$5:$M$1004,$I27,'Open invoices'!$H$5:$H$1004,"91+ days"))</f>
        <v/>
      </c>
      <c r="H27" s="14" t="str">
        <f>IF($A27="","",IF(COUNTIF($I$5:$I26,$I27)&gt;0,"Listed above — not counted again",""))</f>
        <v/>
      </c>
      <c r="I27" t="str">
        <f>IF($A27="","","k"&amp;SUBSTITUTE(SUBSTITUTE(SUBSTITUTE(SUBSTITUTE(SUBSTITUTE(SUBSTITUTE($A27,"~","{t}"),"*","{s}"),"?","{q}"),"&lt;","{lt}"),"&gt;","{gt}"),"=","{eq}"))</f>
        <v/>
      </c>
    </row>
    <row r="28" spans="1:9" x14ac:dyDescent="0.25">
      <c r="A28" s="5"/>
      <c r="B28" s="17" t="str">
        <f>IF(OR($A28="",COUNTIF($I$5:$I27,$I28)&gt;0),"",SUMIFS('Open invoices'!$J$5:$J$1004,'Open invoices'!$M$5:$M$1004,$I28))</f>
        <v/>
      </c>
      <c r="C28" s="17" t="str">
        <f>IF(OR($A28="",COUNTIF($I$5:$I27,$I28)&gt;0),"",SUMIFS('Open invoices'!$J$5:$J$1004,'Open invoices'!$M$5:$M$1004,$I28,'Open invoices'!$H$5:$H$1004,"Current"))</f>
        <v/>
      </c>
      <c r="D28" s="17" t="str">
        <f>IF(OR($A28="",COUNTIF($I$5:$I27,$I28)&gt;0),"",SUMIFS('Open invoices'!$J$5:$J$1004,'Open invoices'!$M$5:$M$1004,$I28,'Open invoices'!$H$5:$H$1004,"1–30 days"))</f>
        <v/>
      </c>
      <c r="E28" s="17" t="str">
        <f>IF(OR($A28="",COUNTIF($I$5:$I27,$I28)&gt;0),"",SUMIFS('Open invoices'!$J$5:$J$1004,'Open invoices'!$M$5:$M$1004,$I28,'Open invoices'!$H$5:$H$1004,"31–60 days"))</f>
        <v/>
      </c>
      <c r="F28" s="17" t="str">
        <f>IF(OR($A28="",COUNTIF($I$5:$I27,$I28)&gt;0),"",SUMIFS('Open invoices'!$J$5:$J$1004,'Open invoices'!$M$5:$M$1004,$I28,'Open invoices'!$H$5:$H$1004,"61–90 days"))</f>
        <v/>
      </c>
      <c r="G28" s="17" t="str">
        <f>IF(OR($A28="",COUNTIF($I$5:$I27,$I28)&gt;0),"",SUMIFS('Open invoices'!$J$5:$J$1004,'Open invoices'!$M$5:$M$1004,$I28,'Open invoices'!$H$5:$H$1004,"91+ days"))</f>
        <v/>
      </c>
      <c r="H28" s="14" t="str">
        <f>IF($A28="","",IF(COUNTIF($I$5:$I27,$I28)&gt;0,"Listed above — not counted again",""))</f>
        <v/>
      </c>
      <c r="I28" t="str">
        <f>IF($A28="","","k"&amp;SUBSTITUTE(SUBSTITUTE(SUBSTITUTE(SUBSTITUTE(SUBSTITUTE(SUBSTITUTE($A28,"~","{t}"),"*","{s}"),"?","{q}"),"&lt;","{lt}"),"&gt;","{gt}"),"=","{eq}"))</f>
        <v/>
      </c>
    </row>
    <row r="29" spans="1:9" x14ac:dyDescent="0.25">
      <c r="A29" s="5"/>
      <c r="B29" s="17" t="str">
        <f>IF(OR($A29="",COUNTIF($I$5:$I28,$I29)&gt;0),"",SUMIFS('Open invoices'!$J$5:$J$1004,'Open invoices'!$M$5:$M$1004,$I29))</f>
        <v/>
      </c>
      <c r="C29" s="17" t="str">
        <f>IF(OR($A29="",COUNTIF($I$5:$I28,$I29)&gt;0),"",SUMIFS('Open invoices'!$J$5:$J$1004,'Open invoices'!$M$5:$M$1004,$I29,'Open invoices'!$H$5:$H$1004,"Current"))</f>
        <v/>
      </c>
      <c r="D29" s="17" t="str">
        <f>IF(OR($A29="",COUNTIF($I$5:$I28,$I29)&gt;0),"",SUMIFS('Open invoices'!$J$5:$J$1004,'Open invoices'!$M$5:$M$1004,$I29,'Open invoices'!$H$5:$H$1004,"1–30 days"))</f>
        <v/>
      </c>
      <c r="E29" s="17" t="str">
        <f>IF(OR($A29="",COUNTIF($I$5:$I28,$I29)&gt;0),"",SUMIFS('Open invoices'!$J$5:$J$1004,'Open invoices'!$M$5:$M$1004,$I29,'Open invoices'!$H$5:$H$1004,"31–60 days"))</f>
        <v/>
      </c>
      <c r="F29" s="17" t="str">
        <f>IF(OR($A29="",COUNTIF($I$5:$I28,$I29)&gt;0),"",SUMIFS('Open invoices'!$J$5:$J$1004,'Open invoices'!$M$5:$M$1004,$I29,'Open invoices'!$H$5:$H$1004,"61–90 days"))</f>
        <v/>
      </c>
      <c r="G29" s="17" t="str">
        <f>IF(OR($A29="",COUNTIF($I$5:$I28,$I29)&gt;0),"",SUMIFS('Open invoices'!$J$5:$J$1004,'Open invoices'!$M$5:$M$1004,$I29,'Open invoices'!$H$5:$H$1004,"91+ days"))</f>
        <v/>
      </c>
      <c r="H29" s="14" t="str">
        <f>IF($A29="","",IF(COUNTIF($I$5:$I28,$I29)&gt;0,"Listed above — not counted again",""))</f>
        <v/>
      </c>
      <c r="I29" t="str">
        <f>IF($A29="","","k"&amp;SUBSTITUTE(SUBSTITUTE(SUBSTITUTE(SUBSTITUTE(SUBSTITUTE(SUBSTITUTE($A29,"~","{t}"),"*","{s}"),"?","{q}"),"&lt;","{lt}"),"&gt;","{gt}"),"=","{eq}"))</f>
        <v/>
      </c>
    </row>
    <row r="30" spans="1:9" x14ac:dyDescent="0.25">
      <c r="A30" s="5"/>
      <c r="B30" s="17" t="str">
        <f>IF(OR($A30="",COUNTIF($I$5:$I29,$I30)&gt;0),"",SUMIFS('Open invoices'!$J$5:$J$1004,'Open invoices'!$M$5:$M$1004,$I30))</f>
        <v/>
      </c>
      <c r="C30" s="17" t="str">
        <f>IF(OR($A30="",COUNTIF($I$5:$I29,$I30)&gt;0),"",SUMIFS('Open invoices'!$J$5:$J$1004,'Open invoices'!$M$5:$M$1004,$I30,'Open invoices'!$H$5:$H$1004,"Current"))</f>
        <v/>
      </c>
      <c r="D30" s="17" t="str">
        <f>IF(OR($A30="",COUNTIF($I$5:$I29,$I30)&gt;0),"",SUMIFS('Open invoices'!$J$5:$J$1004,'Open invoices'!$M$5:$M$1004,$I30,'Open invoices'!$H$5:$H$1004,"1–30 days"))</f>
        <v/>
      </c>
      <c r="E30" s="17" t="str">
        <f>IF(OR($A30="",COUNTIF($I$5:$I29,$I30)&gt;0),"",SUMIFS('Open invoices'!$J$5:$J$1004,'Open invoices'!$M$5:$M$1004,$I30,'Open invoices'!$H$5:$H$1004,"31–60 days"))</f>
        <v/>
      </c>
      <c r="F30" s="17" t="str">
        <f>IF(OR($A30="",COUNTIF($I$5:$I29,$I30)&gt;0),"",SUMIFS('Open invoices'!$J$5:$J$1004,'Open invoices'!$M$5:$M$1004,$I30,'Open invoices'!$H$5:$H$1004,"61–90 days"))</f>
        <v/>
      </c>
      <c r="G30" s="17" t="str">
        <f>IF(OR($A30="",COUNTIF($I$5:$I29,$I30)&gt;0),"",SUMIFS('Open invoices'!$J$5:$J$1004,'Open invoices'!$M$5:$M$1004,$I30,'Open invoices'!$H$5:$H$1004,"91+ days"))</f>
        <v/>
      </c>
      <c r="H30" s="14" t="str">
        <f>IF($A30="","",IF(COUNTIF($I$5:$I29,$I30)&gt;0,"Listed above — not counted again",""))</f>
        <v/>
      </c>
      <c r="I30" t="str">
        <f>IF($A30="","","k"&amp;SUBSTITUTE(SUBSTITUTE(SUBSTITUTE(SUBSTITUTE(SUBSTITUTE(SUBSTITUTE($A30,"~","{t}"),"*","{s}"),"?","{q}"),"&lt;","{lt}"),"&gt;","{gt}"),"=","{eq}"))</f>
        <v/>
      </c>
    </row>
    <row r="31" spans="1:9" x14ac:dyDescent="0.25">
      <c r="A31" s="5"/>
      <c r="B31" s="17" t="str">
        <f>IF(OR($A31="",COUNTIF($I$5:$I30,$I31)&gt;0),"",SUMIFS('Open invoices'!$J$5:$J$1004,'Open invoices'!$M$5:$M$1004,$I31))</f>
        <v/>
      </c>
      <c r="C31" s="17" t="str">
        <f>IF(OR($A31="",COUNTIF($I$5:$I30,$I31)&gt;0),"",SUMIFS('Open invoices'!$J$5:$J$1004,'Open invoices'!$M$5:$M$1004,$I31,'Open invoices'!$H$5:$H$1004,"Current"))</f>
        <v/>
      </c>
      <c r="D31" s="17" t="str">
        <f>IF(OR($A31="",COUNTIF($I$5:$I30,$I31)&gt;0),"",SUMIFS('Open invoices'!$J$5:$J$1004,'Open invoices'!$M$5:$M$1004,$I31,'Open invoices'!$H$5:$H$1004,"1–30 days"))</f>
        <v/>
      </c>
      <c r="E31" s="17" t="str">
        <f>IF(OR($A31="",COUNTIF($I$5:$I30,$I31)&gt;0),"",SUMIFS('Open invoices'!$J$5:$J$1004,'Open invoices'!$M$5:$M$1004,$I31,'Open invoices'!$H$5:$H$1004,"31–60 days"))</f>
        <v/>
      </c>
      <c r="F31" s="17" t="str">
        <f>IF(OR($A31="",COUNTIF($I$5:$I30,$I31)&gt;0),"",SUMIFS('Open invoices'!$J$5:$J$1004,'Open invoices'!$M$5:$M$1004,$I31,'Open invoices'!$H$5:$H$1004,"61–90 days"))</f>
        <v/>
      </c>
      <c r="G31" s="17" t="str">
        <f>IF(OR($A31="",COUNTIF($I$5:$I30,$I31)&gt;0),"",SUMIFS('Open invoices'!$J$5:$J$1004,'Open invoices'!$M$5:$M$1004,$I31,'Open invoices'!$H$5:$H$1004,"91+ days"))</f>
        <v/>
      </c>
      <c r="H31" s="14" t="str">
        <f>IF($A31="","",IF(COUNTIF($I$5:$I30,$I31)&gt;0,"Listed above — not counted again",""))</f>
        <v/>
      </c>
      <c r="I31" t="str">
        <f>IF($A31="","","k"&amp;SUBSTITUTE(SUBSTITUTE(SUBSTITUTE(SUBSTITUTE(SUBSTITUTE(SUBSTITUTE($A31,"~","{t}"),"*","{s}"),"?","{q}"),"&lt;","{lt}"),"&gt;","{gt}"),"=","{eq}"))</f>
        <v/>
      </c>
    </row>
    <row r="32" spans="1:9" x14ac:dyDescent="0.25">
      <c r="A32" s="5"/>
      <c r="B32" s="17" t="str">
        <f>IF(OR($A32="",COUNTIF($I$5:$I31,$I32)&gt;0),"",SUMIFS('Open invoices'!$J$5:$J$1004,'Open invoices'!$M$5:$M$1004,$I32))</f>
        <v/>
      </c>
      <c r="C32" s="17" t="str">
        <f>IF(OR($A32="",COUNTIF($I$5:$I31,$I32)&gt;0),"",SUMIFS('Open invoices'!$J$5:$J$1004,'Open invoices'!$M$5:$M$1004,$I32,'Open invoices'!$H$5:$H$1004,"Current"))</f>
        <v/>
      </c>
      <c r="D32" s="17" t="str">
        <f>IF(OR($A32="",COUNTIF($I$5:$I31,$I32)&gt;0),"",SUMIFS('Open invoices'!$J$5:$J$1004,'Open invoices'!$M$5:$M$1004,$I32,'Open invoices'!$H$5:$H$1004,"1–30 days"))</f>
        <v/>
      </c>
      <c r="E32" s="17" t="str">
        <f>IF(OR($A32="",COUNTIF($I$5:$I31,$I32)&gt;0),"",SUMIFS('Open invoices'!$J$5:$J$1004,'Open invoices'!$M$5:$M$1004,$I32,'Open invoices'!$H$5:$H$1004,"31–60 days"))</f>
        <v/>
      </c>
      <c r="F32" s="17" t="str">
        <f>IF(OR($A32="",COUNTIF($I$5:$I31,$I32)&gt;0),"",SUMIFS('Open invoices'!$J$5:$J$1004,'Open invoices'!$M$5:$M$1004,$I32,'Open invoices'!$H$5:$H$1004,"61–90 days"))</f>
        <v/>
      </c>
      <c r="G32" s="17" t="str">
        <f>IF(OR($A32="",COUNTIF($I$5:$I31,$I32)&gt;0),"",SUMIFS('Open invoices'!$J$5:$J$1004,'Open invoices'!$M$5:$M$1004,$I32,'Open invoices'!$H$5:$H$1004,"91+ days"))</f>
        <v/>
      </c>
      <c r="H32" s="14" t="str">
        <f>IF($A32="","",IF(COUNTIF($I$5:$I31,$I32)&gt;0,"Listed above — not counted again",""))</f>
        <v/>
      </c>
      <c r="I32" t="str">
        <f>IF($A32="","","k"&amp;SUBSTITUTE(SUBSTITUTE(SUBSTITUTE(SUBSTITUTE(SUBSTITUTE(SUBSTITUTE($A32,"~","{t}"),"*","{s}"),"?","{q}"),"&lt;","{lt}"),"&gt;","{gt}"),"=","{eq}"))</f>
        <v/>
      </c>
    </row>
    <row r="33" spans="1:9" x14ac:dyDescent="0.25">
      <c r="A33" s="5"/>
      <c r="B33" s="17" t="str">
        <f>IF(OR($A33="",COUNTIF($I$5:$I32,$I33)&gt;0),"",SUMIFS('Open invoices'!$J$5:$J$1004,'Open invoices'!$M$5:$M$1004,$I33))</f>
        <v/>
      </c>
      <c r="C33" s="17" t="str">
        <f>IF(OR($A33="",COUNTIF($I$5:$I32,$I33)&gt;0),"",SUMIFS('Open invoices'!$J$5:$J$1004,'Open invoices'!$M$5:$M$1004,$I33,'Open invoices'!$H$5:$H$1004,"Current"))</f>
        <v/>
      </c>
      <c r="D33" s="17" t="str">
        <f>IF(OR($A33="",COUNTIF($I$5:$I32,$I33)&gt;0),"",SUMIFS('Open invoices'!$J$5:$J$1004,'Open invoices'!$M$5:$M$1004,$I33,'Open invoices'!$H$5:$H$1004,"1–30 days"))</f>
        <v/>
      </c>
      <c r="E33" s="17" t="str">
        <f>IF(OR($A33="",COUNTIF($I$5:$I32,$I33)&gt;0),"",SUMIFS('Open invoices'!$J$5:$J$1004,'Open invoices'!$M$5:$M$1004,$I33,'Open invoices'!$H$5:$H$1004,"31–60 days"))</f>
        <v/>
      </c>
      <c r="F33" s="17" t="str">
        <f>IF(OR($A33="",COUNTIF($I$5:$I32,$I33)&gt;0),"",SUMIFS('Open invoices'!$J$5:$J$1004,'Open invoices'!$M$5:$M$1004,$I33,'Open invoices'!$H$5:$H$1004,"61–90 days"))</f>
        <v/>
      </c>
      <c r="G33" s="17" t="str">
        <f>IF(OR($A33="",COUNTIF($I$5:$I32,$I33)&gt;0),"",SUMIFS('Open invoices'!$J$5:$J$1004,'Open invoices'!$M$5:$M$1004,$I33,'Open invoices'!$H$5:$H$1004,"91+ days"))</f>
        <v/>
      </c>
      <c r="H33" s="14" t="str">
        <f>IF($A33="","",IF(COUNTIF($I$5:$I32,$I33)&gt;0,"Listed above — not counted again",""))</f>
        <v/>
      </c>
      <c r="I33" t="str">
        <f>IF($A33="","","k"&amp;SUBSTITUTE(SUBSTITUTE(SUBSTITUTE(SUBSTITUTE(SUBSTITUTE(SUBSTITUTE($A33,"~","{t}"),"*","{s}"),"?","{q}"),"&lt;","{lt}"),"&gt;","{gt}"),"=","{eq}"))</f>
        <v/>
      </c>
    </row>
    <row r="34" spans="1:9" x14ac:dyDescent="0.25">
      <c r="A34" s="5"/>
      <c r="B34" s="17" t="str">
        <f>IF(OR($A34="",COUNTIF($I$5:$I33,$I34)&gt;0),"",SUMIFS('Open invoices'!$J$5:$J$1004,'Open invoices'!$M$5:$M$1004,$I34))</f>
        <v/>
      </c>
      <c r="C34" s="17" t="str">
        <f>IF(OR($A34="",COUNTIF($I$5:$I33,$I34)&gt;0),"",SUMIFS('Open invoices'!$J$5:$J$1004,'Open invoices'!$M$5:$M$1004,$I34,'Open invoices'!$H$5:$H$1004,"Current"))</f>
        <v/>
      </c>
      <c r="D34" s="17" t="str">
        <f>IF(OR($A34="",COUNTIF($I$5:$I33,$I34)&gt;0),"",SUMIFS('Open invoices'!$J$5:$J$1004,'Open invoices'!$M$5:$M$1004,$I34,'Open invoices'!$H$5:$H$1004,"1–30 days"))</f>
        <v/>
      </c>
      <c r="E34" s="17" t="str">
        <f>IF(OR($A34="",COUNTIF($I$5:$I33,$I34)&gt;0),"",SUMIFS('Open invoices'!$J$5:$J$1004,'Open invoices'!$M$5:$M$1004,$I34,'Open invoices'!$H$5:$H$1004,"31–60 days"))</f>
        <v/>
      </c>
      <c r="F34" s="17" t="str">
        <f>IF(OR($A34="",COUNTIF($I$5:$I33,$I34)&gt;0),"",SUMIFS('Open invoices'!$J$5:$J$1004,'Open invoices'!$M$5:$M$1004,$I34,'Open invoices'!$H$5:$H$1004,"61–90 days"))</f>
        <v/>
      </c>
      <c r="G34" s="17" t="str">
        <f>IF(OR($A34="",COUNTIF($I$5:$I33,$I34)&gt;0),"",SUMIFS('Open invoices'!$J$5:$J$1004,'Open invoices'!$M$5:$M$1004,$I34,'Open invoices'!$H$5:$H$1004,"91+ days"))</f>
        <v/>
      </c>
      <c r="H34" s="14" t="str">
        <f>IF($A34="","",IF(COUNTIF($I$5:$I33,$I34)&gt;0,"Listed above — not counted again",""))</f>
        <v/>
      </c>
      <c r="I34" t="str">
        <f>IF($A34="","","k"&amp;SUBSTITUTE(SUBSTITUTE(SUBSTITUTE(SUBSTITUTE(SUBSTITUTE(SUBSTITUTE($A34,"~","{t}"),"*","{s}"),"?","{q}"),"&lt;","{lt}"),"&gt;","{gt}"),"=","{eq}"))</f>
        <v/>
      </c>
    </row>
    <row r="35" spans="1:9" x14ac:dyDescent="0.25">
      <c r="A35" s="5"/>
      <c r="B35" s="17" t="str">
        <f>IF(OR($A35="",COUNTIF($I$5:$I34,$I35)&gt;0),"",SUMIFS('Open invoices'!$J$5:$J$1004,'Open invoices'!$M$5:$M$1004,$I35))</f>
        <v/>
      </c>
      <c r="C35" s="17" t="str">
        <f>IF(OR($A35="",COUNTIF($I$5:$I34,$I35)&gt;0),"",SUMIFS('Open invoices'!$J$5:$J$1004,'Open invoices'!$M$5:$M$1004,$I35,'Open invoices'!$H$5:$H$1004,"Current"))</f>
        <v/>
      </c>
      <c r="D35" s="17" t="str">
        <f>IF(OR($A35="",COUNTIF($I$5:$I34,$I35)&gt;0),"",SUMIFS('Open invoices'!$J$5:$J$1004,'Open invoices'!$M$5:$M$1004,$I35,'Open invoices'!$H$5:$H$1004,"1–30 days"))</f>
        <v/>
      </c>
      <c r="E35" s="17" t="str">
        <f>IF(OR($A35="",COUNTIF($I$5:$I34,$I35)&gt;0),"",SUMIFS('Open invoices'!$J$5:$J$1004,'Open invoices'!$M$5:$M$1004,$I35,'Open invoices'!$H$5:$H$1004,"31–60 days"))</f>
        <v/>
      </c>
      <c r="F35" s="17" t="str">
        <f>IF(OR($A35="",COUNTIF($I$5:$I34,$I35)&gt;0),"",SUMIFS('Open invoices'!$J$5:$J$1004,'Open invoices'!$M$5:$M$1004,$I35,'Open invoices'!$H$5:$H$1004,"61–90 days"))</f>
        <v/>
      </c>
      <c r="G35" s="17" t="str">
        <f>IF(OR($A35="",COUNTIF($I$5:$I34,$I35)&gt;0),"",SUMIFS('Open invoices'!$J$5:$J$1004,'Open invoices'!$M$5:$M$1004,$I35,'Open invoices'!$H$5:$H$1004,"91+ days"))</f>
        <v/>
      </c>
      <c r="H35" s="14" t="str">
        <f>IF($A35="","",IF(COUNTIF($I$5:$I34,$I35)&gt;0,"Listed above — not counted again",""))</f>
        <v/>
      </c>
      <c r="I35" t="str">
        <f>IF($A35="","","k"&amp;SUBSTITUTE(SUBSTITUTE(SUBSTITUTE(SUBSTITUTE(SUBSTITUTE(SUBSTITUTE($A35,"~","{t}"),"*","{s}"),"?","{q}"),"&lt;","{lt}"),"&gt;","{gt}"),"=","{eq}"))</f>
        <v/>
      </c>
    </row>
    <row r="36" spans="1:9" x14ac:dyDescent="0.25">
      <c r="A36" s="5"/>
      <c r="B36" s="17" t="str">
        <f>IF(OR($A36="",COUNTIF($I$5:$I35,$I36)&gt;0),"",SUMIFS('Open invoices'!$J$5:$J$1004,'Open invoices'!$M$5:$M$1004,$I36))</f>
        <v/>
      </c>
      <c r="C36" s="17" t="str">
        <f>IF(OR($A36="",COUNTIF($I$5:$I35,$I36)&gt;0),"",SUMIFS('Open invoices'!$J$5:$J$1004,'Open invoices'!$M$5:$M$1004,$I36,'Open invoices'!$H$5:$H$1004,"Current"))</f>
        <v/>
      </c>
      <c r="D36" s="17" t="str">
        <f>IF(OR($A36="",COUNTIF($I$5:$I35,$I36)&gt;0),"",SUMIFS('Open invoices'!$J$5:$J$1004,'Open invoices'!$M$5:$M$1004,$I36,'Open invoices'!$H$5:$H$1004,"1–30 days"))</f>
        <v/>
      </c>
      <c r="E36" s="17" t="str">
        <f>IF(OR($A36="",COUNTIF($I$5:$I35,$I36)&gt;0),"",SUMIFS('Open invoices'!$J$5:$J$1004,'Open invoices'!$M$5:$M$1004,$I36,'Open invoices'!$H$5:$H$1004,"31–60 days"))</f>
        <v/>
      </c>
      <c r="F36" s="17" t="str">
        <f>IF(OR($A36="",COUNTIF($I$5:$I35,$I36)&gt;0),"",SUMIFS('Open invoices'!$J$5:$J$1004,'Open invoices'!$M$5:$M$1004,$I36,'Open invoices'!$H$5:$H$1004,"61–90 days"))</f>
        <v/>
      </c>
      <c r="G36" s="17" t="str">
        <f>IF(OR($A36="",COUNTIF($I$5:$I35,$I36)&gt;0),"",SUMIFS('Open invoices'!$J$5:$J$1004,'Open invoices'!$M$5:$M$1004,$I36,'Open invoices'!$H$5:$H$1004,"91+ days"))</f>
        <v/>
      </c>
      <c r="H36" s="14" t="str">
        <f>IF($A36="","",IF(COUNTIF($I$5:$I35,$I36)&gt;0,"Listed above — not counted again",""))</f>
        <v/>
      </c>
      <c r="I36" t="str">
        <f>IF($A36="","","k"&amp;SUBSTITUTE(SUBSTITUTE(SUBSTITUTE(SUBSTITUTE(SUBSTITUTE(SUBSTITUTE($A36,"~","{t}"),"*","{s}"),"?","{q}"),"&lt;","{lt}"),"&gt;","{gt}"),"=","{eq}"))</f>
        <v/>
      </c>
    </row>
    <row r="37" spans="1:9" x14ac:dyDescent="0.25">
      <c r="A37" s="5"/>
      <c r="B37" s="17" t="str">
        <f>IF(OR($A37="",COUNTIF($I$5:$I36,$I37)&gt;0),"",SUMIFS('Open invoices'!$J$5:$J$1004,'Open invoices'!$M$5:$M$1004,$I37))</f>
        <v/>
      </c>
      <c r="C37" s="17" t="str">
        <f>IF(OR($A37="",COUNTIF($I$5:$I36,$I37)&gt;0),"",SUMIFS('Open invoices'!$J$5:$J$1004,'Open invoices'!$M$5:$M$1004,$I37,'Open invoices'!$H$5:$H$1004,"Current"))</f>
        <v/>
      </c>
      <c r="D37" s="17" t="str">
        <f>IF(OR($A37="",COUNTIF($I$5:$I36,$I37)&gt;0),"",SUMIFS('Open invoices'!$J$5:$J$1004,'Open invoices'!$M$5:$M$1004,$I37,'Open invoices'!$H$5:$H$1004,"1–30 days"))</f>
        <v/>
      </c>
      <c r="E37" s="17" t="str">
        <f>IF(OR($A37="",COUNTIF($I$5:$I36,$I37)&gt;0),"",SUMIFS('Open invoices'!$J$5:$J$1004,'Open invoices'!$M$5:$M$1004,$I37,'Open invoices'!$H$5:$H$1004,"31–60 days"))</f>
        <v/>
      </c>
      <c r="F37" s="17" t="str">
        <f>IF(OR($A37="",COUNTIF($I$5:$I36,$I37)&gt;0),"",SUMIFS('Open invoices'!$J$5:$J$1004,'Open invoices'!$M$5:$M$1004,$I37,'Open invoices'!$H$5:$H$1004,"61–90 days"))</f>
        <v/>
      </c>
      <c r="G37" s="17" t="str">
        <f>IF(OR($A37="",COUNTIF($I$5:$I36,$I37)&gt;0),"",SUMIFS('Open invoices'!$J$5:$J$1004,'Open invoices'!$M$5:$M$1004,$I37,'Open invoices'!$H$5:$H$1004,"91+ days"))</f>
        <v/>
      </c>
      <c r="H37" s="14" t="str">
        <f>IF($A37="","",IF(COUNTIF($I$5:$I36,$I37)&gt;0,"Listed above — not counted again",""))</f>
        <v/>
      </c>
      <c r="I37" t="str">
        <f>IF($A37="","","k"&amp;SUBSTITUTE(SUBSTITUTE(SUBSTITUTE(SUBSTITUTE(SUBSTITUTE(SUBSTITUTE($A37,"~","{t}"),"*","{s}"),"?","{q}"),"&lt;","{lt}"),"&gt;","{gt}"),"=","{eq}"))</f>
        <v/>
      </c>
    </row>
    <row r="38" spans="1:9" x14ac:dyDescent="0.25">
      <c r="A38" s="5"/>
      <c r="B38" s="17" t="str">
        <f>IF(OR($A38="",COUNTIF($I$5:$I37,$I38)&gt;0),"",SUMIFS('Open invoices'!$J$5:$J$1004,'Open invoices'!$M$5:$M$1004,$I38))</f>
        <v/>
      </c>
      <c r="C38" s="17" t="str">
        <f>IF(OR($A38="",COUNTIF($I$5:$I37,$I38)&gt;0),"",SUMIFS('Open invoices'!$J$5:$J$1004,'Open invoices'!$M$5:$M$1004,$I38,'Open invoices'!$H$5:$H$1004,"Current"))</f>
        <v/>
      </c>
      <c r="D38" s="17" t="str">
        <f>IF(OR($A38="",COUNTIF($I$5:$I37,$I38)&gt;0),"",SUMIFS('Open invoices'!$J$5:$J$1004,'Open invoices'!$M$5:$M$1004,$I38,'Open invoices'!$H$5:$H$1004,"1–30 days"))</f>
        <v/>
      </c>
      <c r="E38" s="17" t="str">
        <f>IF(OR($A38="",COUNTIF($I$5:$I37,$I38)&gt;0),"",SUMIFS('Open invoices'!$J$5:$J$1004,'Open invoices'!$M$5:$M$1004,$I38,'Open invoices'!$H$5:$H$1004,"31–60 days"))</f>
        <v/>
      </c>
      <c r="F38" s="17" t="str">
        <f>IF(OR($A38="",COUNTIF($I$5:$I37,$I38)&gt;0),"",SUMIFS('Open invoices'!$J$5:$J$1004,'Open invoices'!$M$5:$M$1004,$I38,'Open invoices'!$H$5:$H$1004,"61–90 days"))</f>
        <v/>
      </c>
      <c r="G38" s="17" t="str">
        <f>IF(OR($A38="",COUNTIF($I$5:$I37,$I38)&gt;0),"",SUMIFS('Open invoices'!$J$5:$J$1004,'Open invoices'!$M$5:$M$1004,$I38,'Open invoices'!$H$5:$H$1004,"91+ days"))</f>
        <v/>
      </c>
      <c r="H38" s="14" t="str">
        <f>IF($A38="","",IF(COUNTIF($I$5:$I37,$I38)&gt;0,"Listed above — not counted again",""))</f>
        <v/>
      </c>
      <c r="I38" t="str">
        <f>IF($A38="","","k"&amp;SUBSTITUTE(SUBSTITUTE(SUBSTITUTE(SUBSTITUTE(SUBSTITUTE(SUBSTITUTE($A38,"~","{t}"),"*","{s}"),"?","{q}"),"&lt;","{lt}"),"&gt;","{gt}"),"=","{eq}"))</f>
        <v/>
      </c>
    </row>
    <row r="39" spans="1:9" x14ac:dyDescent="0.25">
      <c r="A39" s="5"/>
      <c r="B39" s="17" t="str">
        <f>IF(OR($A39="",COUNTIF($I$5:$I38,$I39)&gt;0),"",SUMIFS('Open invoices'!$J$5:$J$1004,'Open invoices'!$M$5:$M$1004,$I39))</f>
        <v/>
      </c>
      <c r="C39" s="17" t="str">
        <f>IF(OR($A39="",COUNTIF($I$5:$I38,$I39)&gt;0),"",SUMIFS('Open invoices'!$J$5:$J$1004,'Open invoices'!$M$5:$M$1004,$I39,'Open invoices'!$H$5:$H$1004,"Current"))</f>
        <v/>
      </c>
      <c r="D39" s="17" t="str">
        <f>IF(OR($A39="",COUNTIF($I$5:$I38,$I39)&gt;0),"",SUMIFS('Open invoices'!$J$5:$J$1004,'Open invoices'!$M$5:$M$1004,$I39,'Open invoices'!$H$5:$H$1004,"1–30 days"))</f>
        <v/>
      </c>
      <c r="E39" s="17" t="str">
        <f>IF(OR($A39="",COUNTIF($I$5:$I38,$I39)&gt;0),"",SUMIFS('Open invoices'!$J$5:$J$1004,'Open invoices'!$M$5:$M$1004,$I39,'Open invoices'!$H$5:$H$1004,"31–60 days"))</f>
        <v/>
      </c>
      <c r="F39" s="17" t="str">
        <f>IF(OR($A39="",COUNTIF($I$5:$I38,$I39)&gt;0),"",SUMIFS('Open invoices'!$J$5:$J$1004,'Open invoices'!$M$5:$M$1004,$I39,'Open invoices'!$H$5:$H$1004,"61–90 days"))</f>
        <v/>
      </c>
      <c r="G39" s="17" t="str">
        <f>IF(OR($A39="",COUNTIF($I$5:$I38,$I39)&gt;0),"",SUMIFS('Open invoices'!$J$5:$J$1004,'Open invoices'!$M$5:$M$1004,$I39,'Open invoices'!$H$5:$H$1004,"91+ days"))</f>
        <v/>
      </c>
      <c r="H39" s="14" t="str">
        <f>IF($A39="","",IF(COUNTIF($I$5:$I38,$I39)&gt;0,"Listed above — not counted again",""))</f>
        <v/>
      </c>
      <c r="I39" t="str">
        <f>IF($A39="","","k"&amp;SUBSTITUTE(SUBSTITUTE(SUBSTITUTE(SUBSTITUTE(SUBSTITUTE(SUBSTITUTE($A39,"~","{t}"),"*","{s}"),"?","{q}"),"&lt;","{lt}"),"&gt;","{gt}"),"=","{eq}"))</f>
        <v/>
      </c>
    </row>
    <row r="40" spans="1:9" x14ac:dyDescent="0.25">
      <c r="A40" s="5"/>
      <c r="B40" s="17" t="str">
        <f>IF(OR($A40="",COUNTIF($I$5:$I39,$I40)&gt;0),"",SUMIFS('Open invoices'!$J$5:$J$1004,'Open invoices'!$M$5:$M$1004,$I40))</f>
        <v/>
      </c>
      <c r="C40" s="17" t="str">
        <f>IF(OR($A40="",COUNTIF($I$5:$I39,$I40)&gt;0),"",SUMIFS('Open invoices'!$J$5:$J$1004,'Open invoices'!$M$5:$M$1004,$I40,'Open invoices'!$H$5:$H$1004,"Current"))</f>
        <v/>
      </c>
      <c r="D40" s="17" t="str">
        <f>IF(OR($A40="",COUNTIF($I$5:$I39,$I40)&gt;0),"",SUMIFS('Open invoices'!$J$5:$J$1004,'Open invoices'!$M$5:$M$1004,$I40,'Open invoices'!$H$5:$H$1004,"1–30 days"))</f>
        <v/>
      </c>
      <c r="E40" s="17" t="str">
        <f>IF(OR($A40="",COUNTIF($I$5:$I39,$I40)&gt;0),"",SUMIFS('Open invoices'!$J$5:$J$1004,'Open invoices'!$M$5:$M$1004,$I40,'Open invoices'!$H$5:$H$1004,"31–60 days"))</f>
        <v/>
      </c>
      <c r="F40" s="17" t="str">
        <f>IF(OR($A40="",COUNTIF($I$5:$I39,$I40)&gt;0),"",SUMIFS('Open invoices'!$J$5:$J$1004,'Open invoices'!$M$5:$M$1004,$I40,'Open invoices'!$H$5:$H$1004,"61–90 days"))</f>
        <v/>
      </c>
      <c r="G40" s="17" t="str">
        <f>IF(OR($A40="",COUNTIF($I$5:$I39,$I40)&gt;0),"",SUMIFS('Open invoices'!$J$5:$J$1004,'Open invoices'!$M$5:$M$1004,$I40,'Open invoices'!$H$5:$H$1004,"91+ days"))</f>
        <v/>
      </c>
      <c r="H40" s="14" t="str">
        <f>IF($A40="","",IF(COUNTIF($I$5:$I39,$I40)&gt;0,"Listed above — not counted again",""))</f>
        <v/>
      </c>
      <c r="I40" t="str">
        <f>IF($A40="","","k"&amp;SUBSTITUTE(SUBSTITUTE(SUBSTITUTE(SUBSTITUTE(SUBSTITUTE(SUBSTITUTE($A40,"~","{t}"),"*","{s}"),"?","{q}"),"&lt;","{lt}"),"&gt;","{gt}"),"=","{eq}"))</f>
        <v/>
      </c>
    </row>
    <row r="41" spans="1:9" x14ac:dyDescent="0.25">
      <c r="A41" s="5"/>
      <c r="B41" s="17" t="str">
        <f>IF(OR($A41="",COUNTIF($I$5:$I40,$I41)&gt;0),"",SUMIFS('Open invoices'!$J$5:$J$1004,'Open invoices'!$M$5:$M$1004,$I41))</f>
        <v/>
      </c>
      <c r="C41" s="17" t="str">
        <f>IF(OR($A41="",COUNTIF($I$5:$I40,$I41)&gt;0),"",SUMIFS('Open invoices'!$J$5:$J$1004,'Open invoices'!$M$5:$M$1004,$I41,'Open invoices'!$H$5:$H$1004,"Current"))</f>
        <v/>
      </c>
      <c r="D41" s="17" t="str">
        <f>IF(OR($A41="",COUNTIF($I$5:$I40,$I41)&gt;0),"",SUMIFS('Open invoices'!$J$5:$J$1004,'Open invoices'!$M$5:$M$1004,$I41,'Open invoices'!$H$5:$H$1004,"1–30 days"))</f>
        <v/>
      </c>
      <c r="E41" s="17" t="str">
        <f>IF(OR($A41="",COUNTIF($I$5:$I40,$I41)&gt;0),"",SUMIFS('Open invoices'!$J$5:$J$1004,'Open invoices'!$M$5:$M$1004,$I41,'Open invoices'!$H$5:$H$1004,"31–60 days"))</f>
        <v/>
      </c>
      <c r="F41" s="17" t="str">
        <f>IF(OR($A41="",COUNTIF($I$5:$I40,$I41)&gt;0),"",SUMIFS('Open invoices'!$J$5:$J$1004,'Open invoices'!$M$5:$M$1004,$I41,'Open invoices'!$H$5:$H$1004,"61–90 days"))</f>
        <v/>
      </c>
      <c r="G41" s="17" t="str">
        <f>IF(OR($A41="",COUNTIF($I$5:$I40,$I41)&gt;0),"",SUMIFS('Open invoices'!$J$5:$J$1004,'Open invoices'!$M$5:$M$1004,$I41,'Open invoices'!$H$5:$H$1004,"91+ days"))</f>
        <v/>
      </c>
      <c r="H41" s="14" t="str">
        <f>IF($A41="","",IF(COUNTIF($I$5:$I40,$I41)&gt;0,"Listed above — not counted again",""))</f>
        <v/>
      </c>
      <c r="I41" t="str">
        <f>IF($A41="","","k"&amp;SUBSTITUTE(SUBSTITUTE(SUBSTITUTE(SUBSTITUTE(SUBSTITUTE(SUBSTITUTE($A41,"~","{t}"),"*","{s}"),"?","{q}"),"&lt;","{lt}"),"&gt;","{gt}"),"=","{eq}"))</f>
        <v/>
      </c>
    </row>
    <row r="42" spans="1:9" x14ac:dyDescent="0.25">
      <c r="A42" s="5"/>
      <c r="B42" s="17" t="str">
        <f>IF(OR($A42="",COUNTIF($I$5:$I41,$I42)&gt;0),"",SUMIFS('Open invoices'!$J$5:$J$1004,'Open invoices'!$M$5:$M$1004,$I42))</f>
        <v/>
      </c>
      <c r="C42" s="17" t="str">
        <f>IF(OR($A42="",COUNTIF($I$5:$I41,$I42)&gt;0),"",SUMIFS('Open invoices'!$J$5:$J$1004,'Open invoices'!$M$5:$M$1004,$I42,'Open invoices'!$H$5:$H$1004,"Current"))</f>
        <v/>
      </c>
      <c r="D42" s="17" t="str">
        <f>IF(OR($A42="",COUNTIF($I$5:$I41,$I42)&gt;0),"",SUMIFS('Open invoices'!$J$5:$J$1004,'Open invoices'!$M$5:$M$1004,$I42,'Open invoices'!$H$5:$H$1004,"1–30 days"))</f>
        <v/>
      </c>
      <c r="E42" s="17" t="str">
        <f>IF(OR($A42="",COUNTIF($I$5:$I41,$I42)&gt;0),"",SUMIFS('Open invoices'!$J$5:$J$1004,'Open invoices'!$M$5:$M$1004,$I42,'Open invoices'!$H$5:$H$1004,"31–60 days"))</f>
        <v/>
      </c>
      <c r="F42" s="17" t="str">
        <f>IF(OR($A42="",COUNTIF($I$5:$I41,$I42)&gt;0),"",SUMIFS('Open invoices'!$J$5:$J$1004,'Open invoices'!$M$5:$M$1004,$I42,'Open invoices'!$H$5:$H$1004,"61–90 days"))</f>
        <v/>
      </c>
      <c r="G42" s="17" t="str">
        <f>IF(OR($A42="",COUNTIF($I$5:$I41,$I42)&gt;0),"",SUMIFS('Open invoices'!$J$5:$J$1004,'Open invoices'!$M$5:$M$1004,$I42,'Open invoices'!$H$5:$H$1004,"91+ days"))</f>
        <v/>
      </c>
      <c r="H42" s="14" t="str">
        <f>IF($A42="","",IF(COUNTIF($I$5:$I41,$I42)&gt;0,"Listed above — not counted again",""))</f>
        <v/>
      </c>
      <c r="I42" t="str">
        <f>IF($A42="","","k"&amp;SUBSTITUTE(SUBSTITUTE(SUBSTITUTE(SUBSTITUTE(SUBSTITUTE(SUBSTITUTE($A42,"~","{t}"),"*","{s}"),"?","{q}"),"&lt;","{lt}"),"&gt;","{gt}"),"=","{eq}"))</f>
        <v/>
      </c>
    </row>
    <row r="43" spans="1:9" x14ac:dyDescent="0.25">
      <c r="A43" s="5"/>
      <c r="B43" s="17" t="str">
        <f>IF(OR($A43="",COUNTIF($I$5:$I42,$I43)&gt;0),"",SUMIFS('Open invoices'!$J$5:$J$1004,'Open invoices'!$M$5:$M$1004,$I43))</f>
        <v/>
      </c>
      <c r="C43" s="17" t="str">
        <f>IF(OR($A43="",COUNTIF($I$5:$I42,$I43)&gt;0),"",SUMIFS('Open invoices'!$J$5:$J$1004,'Open invoices'!$M$5:$M$1004,$I43,'Open invoices'!$H$5:$H$1004,"Current"))</f>
        <v/>
      </c>
      <c r="D43" s="17" t="str">
        <f>IF(OR($A43="",COUNTIF($I$5:$I42,$I43)&gt;0),"",SUMIFS('Open invoices'!$J$5:$J$1004,'Open invoices'!$M$5:$M$1004,$I43,'Open invoices'!$H$5:$H$1004,"1–30 days"))</f>
        <v/>
      </c>
      <c r="E43" s="17" t="str">
        <f>IF(OR($A43="",COUNTIF($I$5:$I42,$I43)&gt;0),"",SUMIFS('Open invoices'!$J$5:$J$1004,'Open invoices'!$M$5:$M$1004,$I43,'Open invoices'!$H$5:$H$1004,"31–60 days"))</f>
        <v/>
      </c>
      <c r="F43" s="17" t="str">
        <f>IF(OR($A43="",COUNTIF($I$5:$I42,$I43)&gt;0),"",SUMIFS('Open invoices'!$J$5:$J$1004,'Open invoices'!$M$5:$M$1004,$I43,'Open invoices'!$H$5:$H$1004,"61–90 days"))</f>
        <v/>
      </c>
      <c r="G43" s="17" t="str">
        <f>IF(OR($A43="",COUNTIF($I$5:$I42,$I43)&gt;0),"",SUMIFS('Open invoices'!$J$5:$J$1004,'Open invoices'!$M$5:$M$1004,$I43,'Open invoices'!$H$5:$H$1004,"91+ days"))</f>
        <v/>
      </c>
      <c r="H43" s="14" t="str">
        <f>IF($A43="","",IF(COUNTIF($I$5:$I42,$I43)&gt;0,"Listed above — not counted again",""))</f>
        <v/>
      </c>
      <c r="I43" t="str">
        <f>IF($A43="","","k"&amp;SUBSTITUTE(SUBSTITUTE(SUBSTITUTE(SUBSTITUTE(SUBSTITUTE(SUBSTITUTE($A43,"~","{t}"),"*","{s}"),"?","{q}"),"&lt;","{lt}"),"&gt;","{gt}"),"=","{eq}"))</f>
        <v/>
      </c>
    </row>
    <row r="44" spans="1:9" x14ac:dyDescent="0.25">
      <c r="A44" s="5"/>
      <c r="B44" s="17" t="str">
        <f>IF(OR($A44="",COUNTIF($I$5:$I43,$I44)&gt;0),"",SUMIFS('Open invoices'!$J$5:$J$1004,'Open invoices'!$M$5:$M$1004,$I44))</f>
        <v/>
      </c>
      <c r="C44" s="17" t="str">
        <f>IF(OR($A44="",COUNTIF($I$5:$I43,$I44)&gt;0),"",SUMIFS('Open invoices'!$J$5:$J$1004,'Open invoices'!$M$5:$M$1004,$I44,'Open invoices'!$H$5:$H$1004,"Current"))</f>
        <v/>
      </c>
      <c r="D44" s="17" t="str">
        <f>IF(OR($A44="",COUNTIF($I$5:$I43,$I44)&gt;0),"",SUMIFS('Open invoices'!$J$5:$J$1004,'Open invoices'!$M$5:$M$1004,$I44,'Open invoices'!$H$5:$H$1004,"1–30 days"))</f>
        <v/>
      </c>
      <c r="E44" s="17" t="str">
        <f>IF(OR($A44="",COUNTIF($I$5:$I43,$I44)&gt;0),"",SUMIFS('Open invoices'!$J$5:$J$1004,'Open invoices'!$M$5:$M$1004,$I44,'Open invoices'!$H$5:$H$1004,"31–60 days"))</f>
        <v/>
      </c>
      <c r="F44" s="17" t="str">
        <f>IF(OR($A44="",COUNTIF($I$5:$I43,$I44)&gt;0),"",SUMIFS('Open invoices'!$J$5:$J$1004,'Open invoices'!$M$5:$M$1004,$I44,'Open invoices'!$H$5:$H$1004,"61–90 days"))</f>
        <v/>
      </c>
      <c r="G44" s="17" t="str">
        <f>IF(OR($A44="",COUNTIF($I$5:$I43,$I44)&gt;0),"",SUMIFS('Open invoices'!$J$5:$J$1004,'Open invoices'!$M$5:$M$1004,$I44,'Open invoices'!$H$5:$H$1004,"91+ days"))</f>
        <v/>
      </c>
      <c r="H44" s="14" t="str">
        <f>IF($A44="","",IF(COUNTIF($I$5:$I43,$I44)&gt;0,"Listed above — not counted again",""))</f>
        <v/>
      </c>
      <c r="I44" t="str">
        <f>IF($A44="","","k"&amp;SUBSTITUTE(SUBSTITUTE(SUBSTITUTE(SUBSTITUTE(SUBSTITUTE(SUBSTITUTE($A44,"~","{t}"),"*","{s}"),"?","{q}"),"&lt;","{lt}"),"&gt;","{gt}"),"=","{eq}"))</f>
        <v/>
      </c>
    </row>
    <row r="45" spans="1:9" x14ac:dyDescent="0.25">
      <c r="A45" s="5"/>
      <c r="B45" s="17" t="str">
        <f>IF(OR($A45="",COUNTIF($I$5:$I44,$I45)&gt;0),"",SUMIFS('Open invoices'!$J$5:$J$1004,'Open invoices'!$M$5:$M$1004,$I45))</f>
        <v/>
      </c>
      <c r="C45" s="17" t="str">
        <f>IF(OR($A45="",COUNTIF($I$5:$I44,$I45)&gt;0),"",SUMIFS('Open invoices'!$J$5:$J$1004,'Open invoices'!$M$5:$M$1004,$I45,'Open invoices'!$H$5:$H$1004,"Current"))</f>
        <v/>
      </c>
      <c r="D45" s="17" t="str">
        <f>IF(OR($A45="",COUNTIF($I$5:$I44,$I45)&gt;0),"",SUMIFS('Open invoices'!$J$5:$J$1004,'Open invoices'!$M$5:$M$1004,$I45,'Open invoices'!$H$5:$H$1004,"1–30 days"))</f>
        <v/>
      </c>
      <c r="E45" s="17" t="str">
        <f>IF(OR($A45="",COUNTIF($I$5:$I44,$I45)&gt;0),"",SUMIFS('Open invoices'!$J$5:$J$1004,'Open invoices'!$M$5:$M$1004,$I45,'Open invoices'!$H$5:$H$1004,"31–60 days"))</f>
        <v/>
      </c>
      <c r="F45" s="17" t="str">
        <f>IF(OR($A45="",COUNTIF($I$5:$I44,$I45)&gt;0),"",SUMIFS('Open invoices'!$J$5:$J$1004,'Open invoices'!$M$5:$M$1004,$I45,'Open invoices'!$H$5:$H$1004,"61–90 days"))</f>
        <v/>
      </c>
      <c r="G45" s="17" t="str">
        <f>IF(OR($A45="",COUNTIF($I$5:$I44,$I45)&gt;0),"",SUMIFS('Open invoices'!$J$5:$J$1004,'Open invoices'!$M$5:$M$1004,$I45,'Open invoices'!$H$5:$H$1004,"91+ days"))</f>
        <v/>
      </c>
      <c r="H45" s="14" t="str">
        <f>IF($A45="","",IF(COUNTIF($I$5:$I44,$I45)&gt;0,"Listed above — not counted again",""))</f>
        <v/>
      </c>
      <c r="I45" t="str">
        <f>IF($A45="","","k"&amp;SUBSTITUTE(SUBSTITUTE(SUBSTITUTE(SUBSTITUTE(SUBSTITUTE(SUBSTITUTE($A45,"~","{t}"),"*","{s}"),"?","{q}"),"&lt;","{lt}"),"&gt;","{gt}"),"=","{eq}"))</f>
        <v/>
      </c>
    </row>
    <row r="46" spans="1:9" x14ac:dyDescent="0.25">
      <c r="A46" s="5"/>
      <c r="B46" s="17" t="str">
        <f>IF(OR($A46="",COUNTIF($I$5:$I45,$I46)&gt;0),"",SUMIFS('Open invoices'!$J$5:$J$1004,'Open invoices'!$M$5:$M$1004,$I46))</f>
        <v/>
      </c>
      <c r="C46" s="17" t="str">
        <f>IF(OR($A46="",COUNTIF($I$5:$I45,$I46)&gt;0),"",SUMIFS('Open invoices'!$J$5:$J$1004,'Open invoices'!$M$5:$M$1004,$I46,'Open invoices'!$H$5:$H$1004,"Current"))</f>
        <v/>
      </c>
      <c r="D46" s="17" t="str">
        <f>IF(OR($A46="",COUNTIF($I$5:$I45,$I46)&gt;0),"",SUMIFS('Open invoices'!$J$5:$J$1004,'Open invoices'!$M$5:$M$1004,$I46,'Open invoices'!$H$5:$H$1004,"1–30 days"))</f>
        <v/>
      </c>
      <c r="E46" s="17" t="str">
        <f>IF(OR($A46="",COUNTIF($I$5:$I45,$I46)&gt;0),"",SUMIFS('Open invoices'!$J$5:$J$1004,'Open invoices'!$M$5:$M$1004,$I46,'Open invoices'!$H$5:$H$1004,"31–60 days"))</f>
        <v/>
      </c>
      <c r="F46" s="17" t="str">
        <f>IF(OR($A46="",COUNTIF($I$5:$I45,$I46)&gt;0),"",SUMIFS('Open invoices'!$J$5:$J$1004,'Open invoices'!$M$5:$M$1004,$I46,'Open invoices'!$H$5:$H$1004,"61–90 days"))</f>
        <v/>
      </c>
      <c r="G46" s="17" t="str">
        <f>IF(OR($A46="",COUNTIF($I$5:$I45,$I46)&gt;0),"",SUMIFS('Open invoices'!$J$5:$J$1004,'Open invoices'!$M$5:$M$1004,$I46,'Open invoices'!$H$5:$H$1004,"91+ days"))</f>
        <v/>
      </c>
      <c r="H46" s="14" t="str">
        <f>IF($A46="","",IF(COUNTIF($I$5:$I45,$I46)&gt;0,"Listed above — not counted again",""))</f>
        <v/>
      </c>
      <c r="I46" t="str">
        <f>IF($A46="","","k"&amp;SUBSTITUTE(SUBSTITUTE(SUBSTITUTE(SUBSTITUTE(SUBSTITUTE(SUBSTITUTE($A46,"~","{t}"),"*","{s}"),"?","{q}"),"&lt;","{lt}"),"&gt;","{gt}"),"=","{eq}"))</f>
        <v/>
      </c>
    </row>
    <row r="47" spans="1:9" x14ac:dyDescent="0.25">
      <c r="A47" s="5"/>
      <c r="B47" s="17" t="str">
        <f>IF(OR($A47="",COUNTIF($I$5:$I46,$I47)&gt;0),"",SUMIFS('Open invoices'!$J$5:$J$1004,'Open invoices'!$M$5:$M$1004,$I47))</f>
        <v/>
      </c>
      <c r="C47" s="17" t="str">
        <f>IF(OR($A47="",COUNTIF($I$5:$I46,$I47)&gt;0),"",SUMIFS('Open invoices'!$J$5:$J$1004,'Open invoices'!$M$5:$M$1004,$I47,'Open invoices'!$H$5:$H$1004,"Current"))</f>
        <v/>
      </c>
      <c r="D47" s="17" t="str">
        <f>IF(OR($A47="",COUNTIF($I$5:$I46,$I47)&gt;0),"",SUMIFS('Open invoices'!$J$5:$J$1004,'Open invoices'!$M$5:$M$1004,$I47,'Open invoices'!$H$5:$H$1004,"1–30 days"))</f>
        <v/>
      </c>
      <c r="E47" s="17" t="str">
        <f>IF(OR($A47="",COUNTIF($I$5:$I46,$I47)&gt;0),"",SUMIFS('Open invoices'!$J$5:$J$1004,'Open invoices'!$M$5:$M$1004,$I47,'Open invoices'!$H$5:$H$1004,"31–60 days"))</f>
        <v/>
      </c>
      <c r="F47" s="17" t="str">
        <f>IF(OR($A47="",COUNTIF($I$5:$I46,$I47)&gt;0),"",SUMIFS('Open invoices'!$J$5:$J$1004,'Open invoices'!$M$5:$M$1004,$I47,'Open invoices'!$H$5:$H$1004,"61–90 days"))</f>
        <v/>
      </c>
      <c r="G47" s="17" t="str">
        <f>IF(OR($A47="",COUNTIF($I$5:$I46,$I47)&gt;0),"",SUMIFS('Open invoices'!$J$5:$J$1004,'Open invoices'!$M$5:$M$1004,$I47,'Open invoices'!$H$5:$H$1004,"91+ days"))</f>
        <v/>
      </c>
      <c r="H47" s="14" t="str">
        <f>IF($A47="","",IF(COUNTIF($I$5:$I46,$I47)&gt;0,"Listed above — not counted again",""))</f>
        <v/>
      </c>
      <c r="I47" t="str">
        <f>IF($A47="","","k"&amp;SUBSTITUTE(SUBSTITUTE(SUBSTITUTE(SUBSTITUTE(SUBSTITUTE(SUBSTITUTE($A47,"~","{t}"),"*","{s}"),"?","{q}"),"&lt;","{lt}"),"&gt;","{gt}"),"=","{eq}"))</f>
        <v/>
      </c>
    </row>
    <row r="48" spans="1:9" x14ac:dyDescent="0.25">
      <c r="A48" s="5"/>
      <c r="B48" s="17" t="str">
        <f>IF(OR($A48="",COUNTIF($I$5:$I47,$I48)&gt;0),"",SUMIFS('Open invoices'!$J$5:$J$1004,'Open invoices'!$M$5:$M$1004,$I48))</f>
        <v/>
      </c>
      <c r="C48" s="17" t="str">
        <f>IF(OR($A48="",COUNTIF($I$5:$I47,$I48)&gt;0),"",SUMIFS('Open invoices'!$J$5:$J$1004,'Open invoices'!$M$5:$M$1004,$I48,'Open invoices'!$H$5:$H$1004,"Current"))</f>
        <v/>
      </c>
      <c r="D48" s="17" t="str">
        <f>IF(OR($A48="",COUNTIF($I$5:$I47,$I48)&gt;0),"",SUMIFS('Open invoices'!$J$5:$J$1004,'Open invoices'!$M$5:$M$1004,$I48,'Open invoices'!$H$5:$H$1004,"1–30 days"))</f>
        <v/>
      </c>
      <c r="E48" s="17" t="str">
        <f>IF(OR($A48="",COUNTIF($I$5:$I47,$I48)&gt;0),"",SUMIFS('Open invoices'!$J$5:$J$1004,'Open invoices'!$M$5:$M$1004,$I48,'Open invoices'!$H$5:$H$1004,"31–60 days"))</f>
        <v/>
      </c>
      <c r="F48" s="17" t="str">
        <f>IF(OR($A48="",COUNTIF($I$5:$I47,$I48)&gt;0),"",SUMIFS('Open invoices'!$J$5:$J$1004,'Open invoices'!$M$5:$M$1004,$I48,'Open invoices'!$H$5:$H$1004,"61–90 days"))</f>
        <v/>
      </c>
      <c r="G48" s="17" t="str">
        <f>IF(OR($A48="",COUNTIF($I$5:$I47,$I48)&gt;0),"",SUMIFS('Open invoices'!$J$5:$J$1004,'Open invoices'!$M$5:$M$1004,$I48,'Open invoices'!$H$5:$H$1004,"91+ days"))</f>
        <v/>
      </c>
      <c r="H48" s="14" t="str">
        <f>IF($A48="","",IF(COUNTIF($I$5:$I47,$I48)&gt;0,"Listed above — not counted again",""))</f>
        <v/>
      </c>
      <c r="I48" t="str">
        <f>IF($A48="","","k"&amp;SUBSTITUTE(SUBSTITUTE(SUBSTITUTE(SUBSTITUTE(SUBSTITUTE(SUBSTITUTE($A48,"~","{t}"),"*","{s}"),"?","{q}"),"&lt;","{lt}"),"&gt;","{gt}"),"=","{eq}"))</f>
        <v/>
      </c>
    </row>
    <row r="49" spans="1:9" x14ac:dyDescent="0.25">
      <c r="A49" s="5"/>
      <c r="B49" s="17" t="str">
        <f>IF(OR($A49="",COUNTIF($I$5:$I48,$I49)&gt;0),"",SUMIFS('Open invoices'!$J$5:$J$1004,'Open invoices'!$M$5:$M$1004,$I49))</f>
        <v/>
      </c>
      <c r="C49" s="17" t="str">
        <f>IF(OR($A49="",COUNTIF($I$5:$I48,$I49)&gt;0),"",SUMIFS('Open invoices'!$J$5:$J$1004,'Open invoices'!$M$5:$M$1004,$I49,'Open invoices'!$H$5:$H$1004,"Current"))</f>
        <v/>
      </c>
      <c r="D49" s="17" t="str">
        <f>IF(OR($A49="",COUNTIF($I$5:$I48,$I49)&gt;0),"",SUMIFS('Open invoices'!$J$5:$J$1004,'Open invoices'!$M$5:$M$1004,$I49,'Open invoices'!$H$5:$H$1004,"1–30 days"))</f>
        <v/>
      </c>
      <c r="E49" s="17" t="str">
        <f>IF(OR($A49="",COUNTIF($I$5:$I48,$I49)&gt;0),"",SUMIFS('Open invoices'!$J$5:$J$1004,'Open invoices'!$M$5:$M$1004,$I49,'Open invoices'!$H$5:$H$1004,"31–60 days"))</f>
        <v/>
      </c>
      <c r="F49" s="17" t="str">
        <f>IF(OR($A49="",COUNTIF($I$5:$I48,$I49)&gt;0),"",SUMIFS('Open invoices'!$J$5:$J$1004,'Open invoices'!$M$5:$M$1004,$I49,'Open invoices'!$H$5:$H$1004,"61–90 days"))</f>
        <v/>
      </c>
      <c r="G49" s="17" t="str">
        <f>IF(OR($A49="",COUNTIF($I$5:$I48,$I49)&gt;0),"",SUMIFS('Open invoices'!$J$5:$J$1004,'Open invoices'!$M$5:$M$1004,$I49,'Open invoices'!$H$5:$H$1004,"91+ days"))</f>
        <v/>
      </c>
      <c r="H49" s="14" t="str">
        <f>IF($A49="","",IF(COUNTIF($I$5:$I48,$I49)&gt;0,"Listed above — not counted again",""))</f>
        <v/>
      </c>
      <c r="I49" t="str">
        <f>IF($A49="","","k"&amp;SUBSTITUTE(SUBSTITUTE(SUBSTITUTE(SUBSTITUTE(SUBSTITUTE(SUBSTITUTE($A49,"~","{t}"),"*","{s}"),"?","{q}"),"&lt;","{lt}"),"&gt;","{gt}"),"=","{eq}"))</f>
        <v/>
      </c>
    </row>
    <row r="50" spans="1:9" x14ac:dyDescent="0.25">
      <c r="A50" s="5"/>
      <c r="B50" s="17" t="str">
        <f>IF(OR($A50="",COUNTIF($I$5:$I49,$I50)&gt;0),"",SUMIFS('Open invoices'!$J$5:$J$1004,'Open invoices'!$M$5:$M$1004,$I50))</f>
        <v/>
      </c>
      <c r="C50" s="17" t="str">
        <f>IF(OR($A50="",COUNTIF($I$5:$I49,$I50)&gt;0),"",SUMIFS('Open invoices'!$J$5:$J$1004,'Open invoices'!$M$5:$M$1004,$I50,'Open invoices'!$H$5:$H$1004,"Current"))</f>
        <v/>
      </c>
      <c r="D50" s="17" t="str">
        <f>IF(OR($A50="",COUNTIF($I$5:$I49,$I50)&gt;0),"",SUMIFS('Open invoices'!$J$5:$J$1004,'Open invoices'!$M$5:$M$1004,$I50,'Open invoices'!$H$5:$H$1004,"1–30 days"))</f>
        <v/>
      </c>
      <c r="E50" s="17" t="str">
        <f>IF(OR($A50="",COUNTIF($I$5:$I49,$I50)&gt;0),"",SUMIFS('Open invoices'!$J$5:$J$1004,'Open invoices'!$M$5:$M$1004,$I50,'Open invoices'!$H$5:$H$1004,"31–60 days"))</f>
        <v/>
      </c>
      <c r="F50" s="17" t="str">
        <f>IF(OR($A50="",COUNTIF($I$5:$I49,$I50)&gt;0),"",SUMIFS('Open invoices'!$J$5:$J$1004,'Open invoices'!$M$5:$M$1004,$I50,'Open invoices'!$H$5:$H$1004,"61–90 days"))</f>
        <v/>
      </c>
      <c r="G50" s="17" t="str">
        <f>IF(OR($A50="",COUNTIF($I$5:$I49,$I50)&gt;0),"",SUMIFS('Open invoices'!$J$5:$J$1004,'Open invoices'!$M$5:$M$1004,$I50,'Open invoices'!$H$5:$H$1004,"91+ days"))</f>
        <v/>
      </c>
      <c r="H50" s="14" t="str">
        <f>IF($A50="","",IF(COUNTIF($I$5:$I49,$I50)&gt;0,"Listed above — not counted again",""))</f>
        <v/>
      </c>
      <c r="I50" t="str">
        <f>IF($A50="","","k"&amp;SUBSTITUTE(SUBSTITUTE(SUBSTITUTE(SUBSTITUTE(SUBSTITUTE(SUBSTITUTE($A50,"~","{t}"),"*","{s}"),"?","{q}"),"&lt;","{lt}"),"&gt;","{gt}"),"=","{eq}"))</f>
        <v/>
      </c>
    </row>
    <row r="51" spans="1:9" x14ac:dyDescent="0.25">
      <c r="A51" s="5"/>
      <c r="B51" s="17" t="str">
        <f>IF(OR($A51="",COUNTIF($I$5:$I50,$I51)&gt;0),"",SUMIFS('Open invoices'!$J$5:$J$1004,'Open invoices'!$M$5:$M$1004,$I51))</f>
        <v/>
      </c>
      <c r="C51" s="17" t="str">
        <f>IF(OR($A51="",COUNTIF($I$5:$I50,$I51)&gt;0),"",SUMIFS('Open invoices'!$J$5:$J$1004,'Open invoices'!$M$5:$M$1004,$I51,'Open invoices'!$H$5:$H$1004,"Current"))</f>
        <v/>
      </c>
      <c r="D51" s="17" t="str">
        <f>IF(OR($A51="",COUNTIF($I$5:$I50,$I51)&gt;0),"",SUMIFS('Open invoices'!$J$5:$J$1004,'Open invoices'!$M$5:$M$1004,$I51,'Open invoices'!$H$5:$H$1004,"1–30 days"))</f>
        <v/>
      </c>
      <c r="E51" s="17" t="str">
        <f>IF(OR($A51="",COUNTIF($I$5:$I50,$I51)&gt;0),"",SUMIFS('Open invoices'!$J$5:$J$1004,'Open invoices'!$M$5:$M$1004,$I51,'Open invoices'!$H$5:$H$1004,"31–60 days"))</f>
        <v/>
      </c>
      <c r="F51" s="17" t="str">
        <f>IF(OR($A51="",COUNTIF($I$5:$I50,$I51)&gt;0),"",SUMIFS('Open invoices'!$J$5:$J$1004,'Open invoices'!$M$5:$M$1004,$I51,'Open invoices'!$H$5:$H$1004,"61–90 days"))</f>
        <v/>
      </c>
      <c r="G51" s="17" t="str">
        <f>IF(OR($A51="",COUNTIF($I$5:$I50,$I51)&gt;0),"",SUMIFS('Open invoices'!$J$5:$J$1004,'Open invoices'!$M$5:$M$1004,$I51,'Open invoices'!$H$5:$H$1004,"91+ days"))</f>
        <v/>
      </c>
      <c r="H51" s="14" t="str">
        <f>IF($A51="","",IF(COUNTIF($I$5:$I50,$I51)&gt;0,"Listed above — not counted again",""))</f>
        <v/>
      </c>
      <c r="I51" t="str">
        <f>IF($A51="","","k"&amp;SUBSTITUTE(SUBSTITUTE(SUBSTITUTE(SUBSTITUTE(SUBSTITUTE(SUBSTITUTE($A51,"~","{t}"),"*","{s}"),"?","{q}"),"&lt;","{lt}"),"&gt;","{gt}"),"=","{eq}"))</f>
        <v/>
      </c>
    </row>
    <row r="52" spans="1:9" x14ac:dyDescent="0.25">
      <c r="A52" s="5"/>
      <c r="B52" s="17" t="str">
        <f>IF(OR($A52="",COUNTIF($I$5:$I51,$I52)&gt;0),"",SUMIFS('Open invoices'!$J$5:$J$1004,'Open invoices'!$M$5:$M$1004,$I52))</f>
        <v/>
      </c>
      <c r="C52" s="17" t="str">
        <f>IF(OR($A52="",COUNTIF($I$5:$I51,$I52)&gt;0),"",SUMIFS('Open invoices'!$J$5:$J$1004,'Open invoices'!$M$5:$M$1004,$I52,'Open invoices'!$H$5:$H$1004,"Current"))</f>
        <v/>
      </c>
      <c r="D52" s="17" t="str">
        <f>IF(OR($A52="",COUNTIF($I$5:$I51,$I52)&gt;0),"",SUMIFS('Open invoices'!$J$5:$J$1004,'Open invoices'!$M$5:$M$1004,$I52,'Open invoices'!$H$5:$H$1004,"1–30 days"))</f>
        <v/>
      </c>
      <c r="E52" s="17" t="str">
        <f>IF(OR($A52="",COUNTIF($I$5:$I51,$I52)&gt;0),"",SUMIFS('Open invoices'!$J$5:$J$1004,'Open invoices'!$M$5:$M$1004,$I52,'Open invoices'!$H$5:$H$1004,"31–60 days"))</f>
        <v/>
      </c>
      <c r="F52" s="17" t="str">
        <f>IF(OR($A52="",COUNTIF($I$5:$I51,$I52)&gt;0),"",SUMIFS('Open invoices'!$J$5:$J$1004,'Open invoices'!$M$5:$M$1004,$I52,'Open invoices'!$H$5:$H$1004,"61–90 days"))</f>
        <v/>
      </c>
      <c r="G52" s="17" t="str">
        <f>IF(OR($A52="",COUNTIF($I$5:$I51,$I52)&gt;0),"",SUMIFS('Open invoices'!$J$5:$J$1004,'Open invoices'!$M$5:$M$1004,$I52,'Open invoices'!$H$5:$H$1004,"91+ days"))</f>
        <v/>
      </c>
      <c r="H52" s="14" t="str">
        <f>IF($A52="","",IF(COUNTIF($I$5:$I51,$I52)&gt;0,"Listed above — not counted again",""))</f>
        <v/>
      </c>
      <c r="I52" t="str">
        <f>IF($A52="","","k"&amp;SUBSTITUTE(SUBSTITUTE(SUBSTITUTE(SUBSTITUTE(SUBSTITUTE(SUBSTITUTE($A52,"~","{t}"),"*","{s}"),"?","{q}"),"&lt;","{lt}"),"&gt;","{gt}"),"=","{eq}"))</f>
        <v/>
      </c>
    </row>
    <row r="53" spans="1:9" x14ac:dyDescent="0.25">
      <c r="A53" s="5"/>
      <c r="B53" s="17" t="str">
        <f>IF(OR($A53="",COUNTIF($I$5:$I52,$I53)&gt;0),"",SUMIFS('Open invoices'!$J$5:$J$1004,'Open invoices'!$M$5:$M$1004,$I53))</f>
        <v/>
      </c>
      <c r="C53" s="17" t="str">
        <f>IF(OR($A53="",COUNTIF($I$5:$I52,$I53)&gt;0),"",SUMIFS('Open invoices'!$J$5:$J$1004,'Open invoices'!$M$5:$M$1004,$I53,'Open invoices'!$H$5:$H$1004,"Current"))</f>
        <v/>
      </c>
      <c r="D53" s="17" t="str">
        <f>IF(OR($A53="",COUNTIF($I$5:$I52,$I53)&gt;0),"",SUMIFS('Open invoices'!$J$5:$J$1004,'Open invoices'!$M$5:$M$1004,$I53,'Open invoices'!$H$5:$H$1004,"1–30 days"))</f>
        <v/>
      </c>
      <c r="E53" s="17" t="str">
        <f>IF(OR($A53="",COUNTIF($I$5:$I52,$I53)&gt;0),"",SUMIFS('Open invoices'!$J$5:$J$1004,'Open invoices'!$M$5:$M$1004,$I53,'Open invoices'!$H$5:$H$1004,"31–60 days"))</f>
        <v/>
      </c>
      <c r="F53" s="17" t="str">
        <f>IF(OR($A53="",COUNTIF($I$5:$I52,$I53)&gt;0),"",SUMIFS('Open invoices'!$J$5:$J$1004,'Open invoices'!$M$5:$M$1004,$I53,'Open invoices'!$H$5:$H$1004,"61–90 days"))</f>
        <v/>
      </c>
      <c r="G53" s="17" t="str">
        <f>IF(OR($A53="",COUNTIF($I$5:$I52,$I53)&gt;0),"",SUMIFS('Open invoices'!$J$5:$J$1004,'Open invoices'!$M$5:$M$1004,$I53,'Open invoices'!$H$5:$H$1004,"91+ days"))</f>
        <v/>
      </c>
      <c r="H53" s="14" t="str">
        <f>IF($A53="","",IF(COUNTIF($I$5:$I52,$I53)&gt;0,"Listed above — not counted again",""))</f>
        <v/>
      </c>
      <c r="I53" t="str">
        <f>IF($A53="","","k"&amp;SUBSTITUTE(SUBSTITUTE(SUBSTITUTE(SUBSTITUTE(SUBSTITUTE(SUBSTITUTE($A53,"~","{t}"),"*","{s}"),"?","{q}"),"&lt;","{lt}"),"&gt;","{gt}"),"=","{eq}"))</f>
        <v/>
      </c>
    </row>
    <row r="54" spans="1:9" x14ac:dyDescent="0.25">
      <c r="A54" s="5"/>
      <c r="B54" s="17" t="str">
        <f>IF(OR($A54="",COUNTIF($I$5:$I53,$I54)&gt;0),"",SUMIFS('Open invoices'!$J$5:$J$1004,'Open invoices'!$M$5:$M$1004,$I54))</f>
        <v/>
      </c>
      <c r="C54" s="17" t="str">
        <f>IF(OR($A54="",COUNTIF($I$5:$I53,$I54)&gt;0),"",SUMIFS('Open invoices'!$J$5:$J$1004,'Open invoices'!$M$5:$M$1004,$I54,'Open invoices'!$H$5:$H$1004,"Current"))</f>
        <v/>
      </c>
      <c r="D54" s="17" t="str">
        <f>IF(OR($A54="",COUNTIF($I$5:$I53,$I54)&gt;0),"",SUMIFS('Open invoices'!$J$5:$J$1004,'Open invoices'!$M$5:$M$1004,$I54,'Open invoices'!$H$5:$H$1004,"1–30 days"))</f>
        <v/>
      </c>
      <c r="E54" s="17" t="str">
        <f>IF(OR($A54="",COUNTIF($I$5:$I53,$I54)&gt;0),"",SUMIFS('Open invoices'!$J$5:$J$1004,'Open invoices'!$M$5:$M$1004,$I54,'Open invoices'!$H$5:$H$1004,"31–60 days"))</f>
        <v/>
      </c>
      <c r="F54" s="17" t="str">
        <f>IF(OR($A54="",COUNTIF($I$5:$I53,$I54)&gt;0),"",SUMIFS('Open invoices'!$J$5:$J$1004,'Open invoices'!$M$5:$M$1004,$I54,'Open invoices'!$H$5:$H$1004,"61–90 days"))</f>
        <v/>
      </c>
      <c r="G54" s="17" t="str">
        <f>IF(OR($A54="",COUNTIF($I$5:$I53,$I54)&gt;0),"",SUMIFS('Open invoices'!$J$5:$J$1004,'Open invoices'!$M$5:$M$1004,$I54,'Open invoices'!$H$5:$H$1004,"91+ days"))</f>
        <v/>
      </c>
      <c r="H54" s="14" t="str">
        <f>IF($A54="","",IF(COUNTIF($I$5:$I53,$I54)&gt;0,"Listed above — not counted again",""))</f>
        <v/>
      </c>
      <c r="I54" t="str">
        <f>IF($A54="","","k"&amp;SUBSTITUTE(SUBSTITUTE(SUBSTITUTE(SUBSTITUTE(SUBSTITUTE(SUBSTITUTE($A54,"~","{t}"),"*","{s}"),"?","{q}"),"&lt;","{lt}"),"&gt;","{gt}"),"=","{eq}"))</f>
        <v/>
      </c>
    </row>
    <row r="55" spans="1:7" x14ac:dyDescent="0.25">
      <c r="A55" s="19" t="s">
        <v>85</v>
      </c>
      <c r="B55" s="17">
        <f>SUM(B5:B54)</f>
        <v>5750</v>
      </c>
      <c r="C55" s="17">
        <f>SUM(C5:C54)</f>
        <v>2000</v>
      </c>
      <c r="D55" s="17">
        <f>SUM(D5:D54)</f>
        <v>1000</v>
      </c>
      <c r="E55" s="17">
        <f>SUM(E5:E54)</f>
        <v>1500</v>
      </c>
      <c r="F55" s="17">
        <f>SUM(F5:F54)</f>
        <v>750</v>
      </c>
      <c r="G55" s="17">
        <f>SUM(G5:G54)</f>
        <v>500</v>
      </c>
    </row>
    <row r="56" spans="1:7" x14ac:dyDescent="0.25">
      <c r="A56" s="24" t="s">
        <v>86</v>
      </c>
      <c r="B56" s="17">
        <f>ROUND('Aging summary'!$B$11-B55,2)</f>
        <v>0</v>
      </c>
      <c r="C56" s="17">
        <f>ROUND('Aging summary'!$B$6-C55,2)</f>
        <v>0</v>
      </c>
      <c r="D56" s="17">
        <f>ROUND('Aging summary'!$B$7-D55,2)</f>
        <v>0</v>
      </c>
      <c r="E56" s="17">
        <f>ROUND('Aging summary'!$B$8-E55,2)</f>
        <v>0</v>
      </c>
      <c r="F56" s="17">
        <f>ROUND('Aging summary'!$B$9-F55,2)</f>
        <v>0</v>
      </c>
      <c r="G56" s="17">
        <f>ROUND('Aging summary'!$B$10-G55,2)</f>
        <v>0</v>
      </c>
    </row>
    <row r="57" spans="1:7" x14ac:dyDescent="0.25">
      <c r="A57" s="19" t="s">
        <v>70</v>
      </c>
      <c r="B57" s="17">
        <f>B55+B56</f>
        <v>5750</v>
      </c>
      <c r="C57" s="17">
        <f>C55+C56</f>
        <v>2000</v>
      </c>
      <c r="D57" s="17">
        <f>D55+D56</f>
        <v>1000</v>
      </c>
      <c r="E57" s="17">
        <f>E55+E56</f>
        <v>1500</v>
      </c>
      <c r="F57" s="17">
        <f>F55+F56</f>
        <v>750</v>
      </c>
      <c r="G57" s="17">
        <f>G55+G56</f>
        <v>500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Read me</vt:lpstr>
      <vt:lpstr>Setup</vt:lpstr>
      <vt:lpstr>Open invoices</vt:lpstr>
      <vt:lpstr>Aging summary</vt:lpstr>
      <vt:lpstr>Customer summary</vt:lpstr>
    </vt:vector>
  </TitlesOfParts>
  <Company>RecordSplit</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RecordSplit</dc:creator>
  <dc:title>Accounts Receivable Aging Template</dc:title>
  <dc:subject>Free accounts receivable aging template</dc:subject>
  <dc:description/>
  <cp:keywords/>
  <cp:category/>
  <cp:lastModifiedBy>RecordSplit</cp:lastModifiedBy>
  <dcterms:created xsi:type="dcterms:W3CDTF">2026-10-13T00:00:00Z</dcterms:created>
  <dcterms:modified xsi:type="dcterms:W3CDTF">2026-10-13T00:00:00Z</dcterms:modified>
</cp:coreProperties>
</file>