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Read me" state="visible" r:id="rId4"/>
    <sheet sheetId="2" name="Setup" state="visible" r:id="rId5"/>
    <sheet sheetId="3" name="Invoices" state="visible" r:id="rId6"/>
    <sheet sheetId="4" name="Summary" state="visible" r:id="rId7"/>
  </sheets>
  <calcPr calcId="171027" fullCalcOnLoad="1"/>
</workbook>
</file>

<file path=xl/sharedStrings.xml><?xml version="1.0" encoding="utf-8"?>
<sst xmlns="http://schemas.openxmlformats.org/spreadsheetml/2006/main" count="101" uniqueCount="87">
  <si>
    <t>Invoice Tracker</t>
  </si>
  <si>
    <t>Free template from RecordSplit · recordsplit.com · Version 1.0, October 2026</t>
  </si>
  <si>
    <t>What it does</t>
  </si>
  <si>
    <t>Tracks the invoices you send to customers: one row per invoice, with what has been paid, what is still owed, which invoices are overdue and by how many days. The Summary totals it all.</t>
  </si>
  <si>
    <t>The sheets</t>
  </si>
  <si>
    <t>Setup — your business name and the As of date. Invoices — one row per invoice (room for 1,000). Summary — totals, counts and invoices by status; nothing on it needs editing.</t>
  </si>
  <si>
    <t>How to use it</t>
  </si>
  <si>
    <t>1. Setup — enter your business name and set the As of date, usually today's date. Change it whenever you review your invoices.</t>
  </si>
  <si>
    <t>2. Invoices — delete the six example rows, then add one row per invoice: invoice number, customer, issue date, due date and invoice amount.</t>
  </si>
  <si>
    <t>3. When a customer pays, update Amount paid (to date) to the TOTAL paid so far on that invoice and set Last payment date. Balance due, Status and Days overdue fill in automatically.</t>
  </si>
  <si>
    <t>4. Summary — review totals, overdue amounts and anything flagged under Rows to check.</t>
  </si>
  <si>
    <t>Need a due date from payment terms such as Net 30? Use the free invoice due date calculator at recordsplit.com/tools/invoice-due-date-calculator, then enter the date here.</t>
  </si>
  <si>
    <t>The As of date</t>
  </si>
  <si>
    <t>Overdue status and days overdue are worked out against the As of date on Setup, not the computer's clock, so the results only change when you change that date. An invoice is overdue when it still has a balance and its due date is before the As of date; Due today means the due date is the As of date.</t>
  </si>
  <si>
    <t>Amount paid is cumulative</t>
  </si>
  <si>
    <t>Amount paid (to date) is the total received against that invoice so far, not a single payment. Last payment date is the date of the most recent payment. The sheet keeps no payment history, so it can't show what was owed on an earlier date.</t>
  </si>
  <si>
    <t>Rows to check</t>
  </si>
  <si>
    <t>Rows marked Incomplete, Check invoice # (the same invoice number twice), Check payment (amount paid above the invoice amount, a negative amount or text in an amount cell) or Check dates (a due date before the issue date, or text in a date cell) are left out of the money totals and counted under Rows to check until you fix them.</t>
  </si>
  <si>
    <t>Example data</t>
  </si>
  <si>
    <t>The six invoices on the Invoices sheet are fictional, marked 'Example — delete', with the As of date set to October 31, 2026. Example data — replace with your own.</t>
  </si>
  <si>
    <t>What this spreadsheet doesn't do</t>
  </si>
  <si>
    <t>It doesn't create or send invoices, collect payments or send reminders, and it isn't accounting or tax software. Amounts are formatted in US dollars; change the cell format for another currency — it never converts currencies.</t>
  </si>
  <si>
    <t>Compatibility</t>
  </si>
  <si>
    <t>An Excel workbook (.xlsx) with standard formulas and simple data checks: no macros, scripts, external links or connections. Column L on Invoices is a hidden helper column that matches invoice numbers exactly, so characters such as * and ? are treated as ordinary text.</t>
  </si>
  <si>
    <t>Need more than a spreadsheet?</t>
  </si>
  <si>
    <t>RecordSplit lets small businesses create invoices, record full and partial payments and see what's outstanding by customer, alongside expenses, revenue and reports. Free for your first organization at recordsplit.com.</t>
  </si>
  <si>
    <t>Setup</t>
  </si>
  <si>
    <t>Shaded cells are yours to edit.</t>
  </si>
  <si>
    <t>Business name</t>
  </si>
  <si>
    <t>Notes</t>
  </si>
  <si>
    <t>As of date</t>
  </si>
  <si>
    <t>As of date: the date your invoices are checked against. Overdue status and days overdue use it instead of the computer's clock — set it to today's date when you review your invoices.</t>
  </si>
  <si>
    <t>The example As of date (October 31, 2026) matches the six example invoices.</t>
  </si>
  <si>
    <t>Invoices</t>
  </si>
  <si>
    <t>Example data — replace with your own. Delete the six rows marked 'Example — delete' before you start.</t>
  </si>
  <si>
    <t>Shaded columns are yours to fill in. Balance due, Status and Days overdue are calculated — don't type in them.</t>
  </si>
  <si>
    <t>Invoice #</t>
  </si>
  <si>
    <t>Customer</t>
  </si>
  <si>
    <t>Issue date</t>
  </si>
  <si>
    <t>Due date</t>
  </si>
  <si>
    <t>Invoice amount</t>
  </si>
  <si>
    <t>Amount paid (to date)</t>
  </si>
  <si>
    <t>Balance due</t>
  </si>
  <si>
    <t>Last payment date</t>
  </si>
  <si>
    <t>Status</t>
  </si>
  <si>
    <t>Days overdue</t>
  </si>
  <si>
    <t>INV-1001</t>
  </si>
  <si>
    <t>Alder Street Studio</t>
  </si>
  <si>
    <t>Example — delete</t>
  </si>
  <si>
    <t>INV-1002</t>
  </si>
  <si>
    <t>Bluebird Bakery</t>
  </si>
  <si>
    <t>INV-1003</t>
  </si>
  <si>
    <t>Cedar Lane Dental</t>
  </si>
  <si>
    <t>INV-1004</t>
  </si>
  <si>
    <t>Maple &amp; Main Florist</t>
  </si>
  <si>
    <t>INV-1005</t>
  </si>
  <si>
    <t>Riverside Fitness</t>
  </si>
  <si>
    <t>INV-1006</t>
  </si>
  <si>
    <t>Oakridge Realty</t>
  </si>
  <si>
    <t>Summary</t>
  </si>
  <si>
    <t>Calculated from the Invoices sheet. Nothing here needs editing.</t>
  </si>
  <si>
    <t>As of</t>
  </si>
  <si>
    <t>Money</t>
  </si>
  <si>
    <t>Amount</t>
  </si>
  <si>
    <t>Total invoiced</t>
  </si>
  <si>
    <t>Total paid</t>
  </si>
  <si>
    <t>Outstanding balance</t>
  </si>
  <si>
    <t>Overdue outstanding (part of the outstanding balance)</t>
  </si>
  <si>
    <t>Check: total invoiced − total paid − outstanding</t>
  </si>
  <si>
    <t>Count</t>
  </si>
  <si>
    <t>Invoices tracked (rows to check not included)</t>
  </si>
  <si>
    <t>Paid</t>
  </si>
  <si>
    <t>Not yet paid (open, partially paid, due today or overdue)</t>
  </si>
  <si>
    <t>Overdue</t>
  </si>
  <si>
    <t>Rows to check (left out of the totals)</t>
  </si>
  <si>
    <t>By status</t>
  </si>
  <si>
    <t>Open</t>
  </si>
  <si>
    <t>Partially paid</t>
  </si>
  <si>
    <t>Due today</t>
  </si>
  <si>
    <t>Partially paid · overdue</t>
  </si>
  <si>
    <t>Set as-of date</t>
  </si>
  <si>
    <t>Incomplete</t>
  </si>
  <si>
    <t>Not totalled</t>
  </si>
  <si>
    <t>Check invoice #</t>
  </si>
  <si>
    <t>Check payment</t>
  </si>
  <si>
    <t>Check dates</t>
  </si>
  <si>
    <t>Overdue: a balance is still owed and the due date is before the As of date. This sheet is a current invoice list, not an aging report or a statement of past balances.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</si>
</sst>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 d, yyyy"/>
    <numFmt numFmtId="165" formatCode="&quot;$&quot;#,##0.00"/>
  </numFmts>
  <fonts count="12" x14ac:knownFonts="1">
    <font>
      <color theme="1"/>
      <family val="2"/>
      <scheme val="minor"/>
      <sz val="11"/>
      <name val="Calibri"/>
    </font>
    <font>
      <b/>
      <color rgb="FF101310"/>
      <sz val="16"/>
      <name val="Arial"/>
    </font>
    <font>
      <i/>
      <color rgb="FF62685F"/>
      <sz val="10"/>
      <name val="Arial"/>
    </font>
    <font>
      <b/>
      <color rgb="FF174D37"/>
      <sz val="12"/>
      <name val="Arial"/>
    </font>
    <font>
      <color rgb="FF101310"/>
      <sz val="11"/>
      <name val="Arial"/>
    </font>
    <font>
      <b/>
      <color rgb="FF174D37"/>
      <name val="Arial"/>
    </font>
    <font>
      <b/>
    </font>
    <font>
      <i/>
      <color rgb="FF62685F"/>
      <sz val="10"/>
    </font>
    <font>
      <b/>
      <color rgb="FFAB3D43"/>
      <sz val="10"/>
      <name val="Arial"/>
    </font>
    <font>
      <b/>
      <color rgb="FFFFFFFF"/>
      <name val="Arial"/>
    </font>
    <font>
      <color rgb="FF101310"/>
    </font>
    <font>
      <i/>
      <color rgb="FF62685F"/>
    </font>
  </fonts>
  <fills count="4">
    <fill>
      <patternFill patternType="none"/>
    </fill>
    <fill>
      <patternFill patternType="gray125"/>
    </fill>
    <fill>
      <patternFill patternType="solid">
        <fgColor rgb="FFF5F3EC"/>
      </patternFill>
    </fill>
    <fill>
      <patternFill patternType="solid">
        <fgColor rgb="FF174D37"/>
      </patternFill>
    </fill>
  </fills>
  <borders count="2">
    <border>
      <left/>
      <right/>
      <top/>
      <bottom/>
      <diagonal/>
    </border>
    <border>
      <left style="thin">
        <color rgb="FFD3D1CB"/>
      </left>
      <right style="thin">
        <color rgb="FFD3D1CB"/>
      </right>
      <top style="thin">
        <color rgb="FFD3D1CB"/>
      </top>
      <bottom style="thin">
        <color rgb="FFD3D1CB"/>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xf numFmtId="0" fontId="5" fillId="0" borderId="0" xfId="0" applyFont="1" applyAlignment="1">
      <alignment vertical="top" wrapText="1"/>
    </xf>
    <xf numFmtId="0" fontId="6" fillId="0" borderId="0" xfId="0" applyFont="1"/>
    <xf numFmtId="164" fontId="0" fillId="2" borderId="1" xfId="0" applyNumberFormat="1" applyFill="1" applyBorder="1"/>
    <xf numFmtId="0" fontId="7" fillId="0" borderId="0" xfId="0" applyFont="1" applyAlignment="1">
      <alignment vertical="top" wrapText="1"/>
    </xf>
    <xf numFmtId="0" fontId="8" fillId="0" borderId="0" xfId="0" applyFont="1"/>
    <xf numFmtId="0" fontId="9" fillId="3" borderId="1" xfId="0" applyFont="1" applyFill="1" applyBorder="1" applyAlignment="1">
      <alignment vertical="center" wrapText="1"/>
    </xf>
    <xf numFmtId="165" fontId="0" fillId="2" borderId="1" xfId="0" applyNumberFormat="1" applyFill="1" applyBorder="1"/>
    <xf numFmtId="165" fontId="10" fillId="0" borderId="1" xfId="0" applyNumberFormat="1" applyFont="1" applyBorder="1"/>
    <xf numFmtId="0" fontId="10" fillId="0" borderId="1" xfId="0" applyFont="1" applyBorder="1"/>
    <xf numFmtId="1" fontId="10" fillId="0" borderId="1" xfId="0" applyNumberFormat="1" applyFont="1" applyBorder="1"/>
    <xf numFmtId="164" fontId="0" fillId="0" borderId="0" xfId="0" applyNumberFormat="1"/>
    <xf numFmtId="0" fontId="0" fillId="0" borderId="1" xfId="0" applyBorder="1"/>
    <xf numFmtId="165" fontId="0" fillId="0" borderId="1" xfId="0" applyNumberFormat="1" applyBorder="1"/>
    <xf numFmtId="0" fontId="11" fillId="0" borderId="1" xfId="0" applyFont="1" applyBorder="1"/>
    <xf numFmtId="1" fontId="0" fillId="0" borderId="1" xfId="0" applyNumberFormat="1" applyBorder="1"/>
  </cellXfs>
  <cellStyles count="1">
    <cellStyle name="Normal" xfId="0" builtinId="0"/>
  </cellStyles>
  <dxfs count="7">
    <dxf>
      <font>
        <b/>
        <color rgb="FF7A4B00"/>
      </font>
      <fill>
        <patternFill patternType="solid">
          <bgColor rgb="FFFBE7C6"/>
        </patternFill>
      </fill>
    </dxf>
    <dxf>
      <font>
        <b/>
        <color rgb="FF8A1F27"/>
      </font>
      <fill>
        <patternFill patternType="solid">
          <bgColor rgb="FFF6D6D8"/>
        </patternFill>
      </fill>
    </dxf>
    <dxf>
      <font>
        <b/>
        <color rgb="FF6B5200"/>
      </font>
      <fill>
        <patternFill patternType="solid">
          <bgColor rgb="FFFFF2CC"/>
        </patternFill>
      </fill>
    </dxf>
    <dxf>
      <font>
        <color rgb="FF174D37"/>
      </font>
      <fill>
        <patternFill patternType="solid">
          <bgColor rgb="FFE3EFE7"/>
        </patternFill>
      </fill>
    </dxf>
    <dxf>
      <fill>
        <patternFill patternType="solid">
          <bgColor rgb="FFFBE7C6"/>
        </patternFill>
      </fill>
    </dxf>
    <dxf>
      <fill>
        <patternFill patternType="solid">
          <bgColor rgb="FFFBE7C6"/>
        </patternFill>
      </fill>
    </dxf>
    <dxf>
      <fill>
        <patternFill patternType="solid">
          <bgColor rgb="FFFBE7C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74D37"/>
  </sheetPr>
  <dimension ref="A1:A27"/>
  <sheetFormatPr defaultRowHeight="15" outlineLevelRow="0" outlineLevelCol="0" x14ac:dyDescent="55"/>
  <cols>
    <col min="1" max="1" width="110" customWidth="1"/>
  </cols>
  <sheetData>
    <row r="1" spans="1:1" x14ac:dyDescent="0.25">
      <c r="A1" s="1" t="s">
        <v>0</v>
      </c>
    </row>
    <row r="2" spans="1:1" x14ac:dyDescent="0.25">
      <c r="A2" s="2" t="s">
        <v>1</v>
      </c>
    </row>
    <row r="4" spans="1:1" x14ac:dyDescent="0.25">
      <c r="A4" s="3" t="s">
        <v>2</v>
      </c>
    </row>
    <row r="5" ht="32" customHeight="1" spans="1:1" x14ac:dyDescent="0.25">
      <c r="A5" s="4" t="s">
        <v>3</v>
      </c>
    </row>
    <row r="6" spans="1:1" x14ac:dyDescent="0.25">
      <c r="A6" s="3" t="s">
        <v>4</v>
      </c>
    </row>
    <row r="7" ht="32" customHeight="1" spans="1:1" x14ac:dyDescent="0.25">
      <c r="A7" s="4" t="s">
        <v>5</v>
      </c>
    </row>
    <row r="8" spans="1:1" x14ac:dyDescent="0.25">
      <c r="A8" s="3" t="s">
        <v>6</v>
      </c>
    </row>
    <row r="9" ht="32" customHeight="1" spans="1:1" x14ac:dyDescent="0.25">
      <c r="A9" s="4" t="s">
        <v>7</v>
      </c>
    </row>
    <row r="10" ht="32" customHeight="1" spans="1:1" x14ac:dyDescent="0.25">
      <c r="A10" s="4" t="s">
        <v>8</v>
      </c>
    </row>
    <row r="11" ht="32" customHeight="1" spans="1:1" x14ac:dyDescent="0.25">
      <c r="A11" s="4" t="s">
        <v>9</v>
      </c>
    </row>
    <row r="12" ht="32" customHeight="1" spans="1:1" x14ac:dyDescent="0.25">
      <c r="A12" s="4" t="s">
        <v>10</v>
      </c>
    </row>
    <row r="13" ht="32" customHeight="1" spans="1:1" x14ac:dyDescent="0.25">
      <c r="A13" s="4" t="s">
        <v>11</v>
      </c>
    </row>
    <row r="14" spans="1:1" x14ac:dyDescent="0.25">
      <c r="A14" s="3" t="s">
        <v>12</v>
      </c>
    </row>
    <row r="15" ht="46" customHeight="1" spans="1:1" x14ac:dyDescent="0.25">
      <c r="A15" s="4" t="s">
        <v>13</v>
      </c>
    </row>
    <row r="16" spans="1:1" x14ac:dyDescent="0.25">
      <c r="A16" s="3" t="s">
        <v>14</v>
      </c>
    </row>
    <row r="17" ht="46" customHeight="1" spans="1:1" x14ac:dyDescent="0.25">
      <c r="A17" s="4" t="s">
        <v>15</v>
      </c>
    </row>
    <row r="18" spans="1:1" x14ac:dyDescent="0.25">
      <c r="A18" s="3" t="s">
        <v>16</v>
      </c>
    </row>
    <row r="19" ht="46" customHeight="1" spans="1:1" x14ac:dyDescent="0.25">
      <c r="A19" s="4" t="s">
        <v>17</v>
      </c>
    </row>
    <row r="20" spans="1:1" x14ac:dyDescent="0.25">
      <c r="A20" s="3" t="s">
        <v>18</v>
      </c>
    </row>
    <row r="21" ht="32" customHeight="1" spans="1:1" x14ac:dyDescent="0.25">
      <c r="A21" s="4" t="s">
        <v>19</v>
      </c>
    </row>
    <row r="22" spans="1:1" x14ac:dyDescent="0.25">
      <c r="A22" s="3" t="s">
        <v>20</v>
      </c>
    </row>
    <row r="23" ht="46" customHeight="1" spans="1:1" x14ac:dyDescent="0.25">
      <c r="A23" s="4" t="s">
        <v>21</v>
      </c>
    </row>
    <row r="24" spans="1:1" x14ac:dyDescent="0.25">
      <c r="A24" s="3" t="s">
        <v>22</v>
      </c>
    </row>
    <row r="25" ht="46" customHeight="1" spans="1:1" x14ac:dyDescent="0.25">
      <c r="A25" s="4" t="s">
        <v>23</v>
      </c>
    </row>
    <row r="26" spans="1:1" x14ac:dyDescent="0.25">
      <c r="A26" s="3" t="s">
        <v>24</v>
      </c>
    </row>
    <row r="27" ht="46" customHeight="1" spans="1:1" x14ac:dyDescent="0.25">
      <c r="A27" s="4" t="s">
        <v>25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FormatPr defaultRowHeight="15" outlineLevelRow="0" outlineLevelCol="0" x14ac:dyDescent="55"/>
  <cols>
    <col min="1" max="1" width="24" customWidth="1"/>
    <col min="2" max="2" width="22" customWidth="1"/>
    <col min="3" max="3" width="4" customWidth="1"/>
    <col min="4" max="4" width="70" customWidth="1"/>
  </cols>
  <sheetData>
    <row r="1" spans="1:1" x14ac:dyDescent="0.25">
      <c r="A1" s="1" t="s">
        <v>26</v>
      </c>
    </row>
    <row r="2" spans="1:1" x14ac:dyDescent="0.25">
      <c r="A2" s="2" t="s">
        <v>27</v>
      </c>
    </row>
    <row r="3" spans="1:4" x14ac:dyDescent="0.25">
      <c r="A3" t="s">
        <v>28</v>
      </c>
      <c r="B3" s="5"/>
      <c r="D3" s="6" t="s">
        <v>29</v>
      </c>
    </row>
    <row r="4" ht="44" customHeight="1" spans="1:4" x14ac:dyDescent="0.25">
      <c r="A4" s="7" t="s">
        <v>30</v>
      </c>
      <c r="B4" s="8">
        <v>46326</v>
      </c>
      <c r="D4" s="9" t="s">
        <v>31</v>
      </c>
    </row>
    <row r="5" spans="4:4" x14ac:dyDescent="0.25">
      <c r="D5" s="9" t="s">
        <v>32</v>
      </c>
    </row>
  </sheetData>
  <dataValidations count="1">
    <dataValidation type="date" allowBlank="1" showErrorMessage="1" errorTitle="As of date" error="Enter a date." sqref="B4">
      <formula1>2</formula1>
      <formula2>2958465</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4"/>
  <sheetViews>
    <sheetView workbookViewId="0">
      <pane xSplit="1" ySplit="4" topLeftCell="B5" activePane="bottomRight" state="frozen"/>
      <selection pane="bottomRight"/>
    </sheetView>
  </sheetViews>
  <sheetFormatPr defaultRowHeight="15" outlineLevelRow="0" outlineLevelCol="0" x14ac:dyDescent="55"/>
  <cols>
    <col min="1" max="1" width="13" customWidth="1"/>
    <col min="2" max="2" width="26" customWidth="1"/>
    <col min="3" max="4" width="14" customWidth="1"/>
    <col min="5" max="8" width="15" customWidth="1"/>
    <col min="9" max="9" width="24" customWidth="1"/>
    <col min="10" max="10" width="10" customWidth="1"/>
    <col min="11" max="11" width="28" customWidth="1"/>
    <col min="12" max="12" width="12" hidden="1" customWidth="1"/>
  </cols>
  <sheetData>
    <row r="1" spans="1:1" x14ac:dyDescent="0.25">
      <c r="A1" s="1" t="s">
        <v>33</v>
      </c>
    </row>
    <row r="2" spans="1:1" x14ac:dyDescent="0.25">
      <c r="A2" s="10" t="s">
        <v>34</v>
      </c>
    </row>
    <row r="3" spans="1:1" x14ac:dyDescent="0.25">
      <c r="A3" s="2" t="s">
        <v>35</v>
      </c>
    </row>
    <row r="4" ht="32" customHeight="1" spans="1:11" x14ac:dyDescent="0.25">
      <c r="A4" s="11" t="s">
        <v>36</v>
      </c>
      <c r="B4" s="11" t="s">
        <v>37</v>
      </c>
      <c r="C4" s="11" t="s">
        <v>38</v>
      </c>
      <c r="D4" s="11" t="s">
        <v>39</v>
      </c>
      <c r="E4" s="11" t="s">
        <v>40</v>
      </c>
      <c r="F4" s="11" t="s">
        <v>41</v>
      </c>
      <c r="G4" s="11" t="s">
        <v>42</v>
      </c>
      <c r="H4" s="11" t="s">
        <v>43</v>
      </c>
      <c r="I4" s="11" t="s">
        <v>44</v>
      </c>
      <c r="J4" s="11" t="s">
        <v>45</v>
      </c>
      <c r="K4" s="11" t="s">
        <v>29</v>
      </c>
    </row>
    <row r="5" spans="1:12" x14ac:dyDescent="0.25">
      <c r="A5" s="5" t="s">
        <v>46</v>
      </c>
      <c r="B5" s="5" t="s">
        <v>47</v>
      </c>
      <c r="C5" s="8">
        <v>46249</v>
      </c>
      <c r="D5" s="8">
        <v>46279</v>
      </c>
      <c r="E5" s="12">
        <v>2400</v>
      </c>
      <c r="F5" s="12">
        <v>2400</v>
      </c>
      <c r="G5" s="13">
        <f>IF(OR(I5="Open",I5="Partially paid",I5="Due today",I5="Overdue",I5="Partially paid · overdue",I5="Paid",I5="Set as-of date"),ROUND(E5-IF(F5="",0,F5),2),"")</f>
        <v>0</v>
      </c>
      <c r="H5" s="8">
        <v>46275</v>
      </c>
      <c r="I5" s="14" t="str">
        <f>IF(AND(A5="",B5="",C5="",D5="",E5="",F5="",H5=""),"",IF(OR(A5="",B5="",C5="",D5="",E5=""),"Incomplete",IF(COUNTIF($L$5:$L$1004,L5)&gt;1,"Check invoice #",IF(OR(COUNT(E5)=0,AND(F5&lt;&gt;"",COUNT(F5)=0)),"Check payment",IF(OR(E5&lt;0,IF(F5="",0,F5)&lt;0,IF(F5="",0,F5)&gt;E5),"Check payment",IF(OR(COUNT(C5)=0,COUNT(D5)=0),"Check dates",IF(D5&lt;C5,"Check dates",IF(ROUND(E5-IF(F5="",0,F5),2)=0,"Paid",IF(Setup!$B$4="","Set as-of date",IF(D5=Setup!$B$4,"Due today",IF(D5&lt;Setup!$B$4,IF(IF(F5="",0,F5)&gt;0,"Partially paid · overdue","Overdue"),IF(IF(F5="",0,F5)&gt;0,"Partially paid","Open"))))))))))))</f>
        <v>Paid</v>
      </c>
      <c r="J5" s="15" t="str">
        <f>IF(OR(I5="Overdue",I5="Partially paid · overdue"),DATEDIF(D5,Setup!$B$4,"D"),IF(OR(I5="Open",I5="Partially paid",I5="Due today"),0,""))</f>
        <v/>
      </c>
      <c r="K5" s="5" t="s">
        <v>48</v>
      </c>
      <c r="L5" t="str">
        <f>IF(A5="","","k"&amp;SUBSTITUTE(SUBSTITUTE(SUBSTITUTE(SUBSTITUTE(SUBSTITUTE(SUBSTITUTE(A5,"~","{t}"),"*","{s}"),"?","{q}"),"&lt;","{lt}"),"&gt;","{gt}"),"=","{eq}"))</f>
        <v>kINV-1001</v>
      </c>
    </row>
    <row r="6" spans="1:12" x14ac:dyDescent="0.25">
      <c r="A6" s="5" t="s">
        <v>49</v>
      </c>
      <c r="B6" s="5" t="s">
        <v>50</v>
      </c>
      <c r="C6" s="8">
        <v>46266</v>
      </c>
      <c r="D6" s="8">
        <v>46296</v>
      </c>
      <c r="E6" s="12">
        <v>1000</v>
      </c>
      <c r="F6" s="12">
        <v>400</v>
      </c>
      <c r="G6" s="13">
        <f>IF(OR(I6="Open",I6="Partially paid",I6="Due today",I6="Overdue",I6="Partially paid · overdue",I6="Paid",I6="Set as-of date"),ROUND(E6-IF(F6="",0,F6),2),"")</f>
        <v>600</v>
      </c>
      <c r="H6" s="8">
        <v>46285</v>
      </c>
      <c r="I6" s="14" t="str">
        <f>IF(AND(A6="",B6="",C6="",D6="",E6="",F6="",H6=""),"",IF(OR(A6="",B6="",C6="",D6="",E6=""),"Incomplete",IF(COUNTIF($L$5:$L$1004,L6)&gt;1,"Check invoice #",IF(OR(COUNT(E6)=0,AND(F6&lt;&gt;"",COUNT(F6)=0)),"Check payment",IF(OR(E6&lt;0,IF(F6="",0,F6)&lt;0,IF(F6="",0,F6)&gt;E6),"Check payment",IF(OR(COUNT(C6)=0,COUNT(D6)=0),"Check dates",IF(D6&lt;C6,"Check dates",IF(ROUND(E6-IF(F6="",0,F6),2)=0,"Paid",IF(Setup!$B$4="","Set as-of date",IF(D6=Setup!$B$4,"Due today",IF(D6&lt;Setup!$B$4,IF(IF(F6="",0,F6)&gt;0,"Partially paid · overdue","Overdue"),IF(IF(F6="",0,F6)&gt;0,"Partially paid","Open"))))))))))))</f>
        <v>Partially paid · overdue</v>
      </c>
      <c r="J6" s="15">
        <f>IF(OR(I6="Overdue",I6="Partially paid · overdue"),DATEDIF(D6,Setup!$B$4,"D"),IF(OR(I6="Open",I6="Partially paid",I6="Due today"),0,""))</f>
        <v>30</v>
      </c>
      <c r="K6" s="5" t="s">
        <v>48</v>
      </c>
      <c r="L6" t="str">
        <f>IF(A6="","","k"&amp;SUBSTITUTE(SUBSTITUTE(SUBSTITUTE(SUBSTITUTE(SUBSTITUTE(SUBSTITUTE(A6,"~","{t}"),"*","{s}"),"?","{q}"),"&lt;","{lt}"),"&gt;","{gt}"),"=","{eq}"))</f>
        <v>kINV-1002</v>
      </c>
    </row>
    <row r="7" spans="1:12" x14ac:dyDescent="0.25">
      <c r="A7" s="5" t="s">
        <v>51</v>
      </c>
      <c r="B7" s="5" t="s">
        <v>52</v>
      </c>
      <c r="C7" s="8">
        <v>46280</v>
      </c>
      <c r="D7" s="8">
        <v>46310</v>
      </c>
      <c r="E7" s="12">
        <v>1500</v>
      </c>
      <c r="F7" s="12">
        <v>0</v>
      </c>
      <c r="G7" s="13">
        <f>IF(OR(I7="Open",I7="Partially paid",I7="Due today",I7="Overdue",I7="Partially paid · overdue",I7="Paid",I7="Set as-of date"),ROUND(E7-IF(F7="",0,F7),2),"")</f>
        <v>1500</v>
      </c>
      <c r="H7" s="8"/>
      <c r="I7" s="14" t="str">
        <f>IF(AND(A7="",B7="",C7="",D7="",E7="",F7="",H7=""),"",IF(OR(A7="",B7="",C7="",D7="",E7=""),"Incomplete",IF(COUNTIF($L$5:$L$1004,L7)&gt;1,"Check invoice #",IF(OR(COUNT(E7)=0,AND(F7&lt;&gt;"",COUNT(F7)=0)),"Check payment",IF(OR(E7&lt;0,IF(F7="",0,F7)&lt;0,IF(F7="",0,F7)&gt;E7),"Check payment",IF(OR(COUNT(C7)=0,COUNT(D7)=0),"Check dates",IF(D7&lt;C7,"Check dates",IF(ROUND(E7-IF(F7="",0,F7),2)=0,"Paid",IF(Setup!$B$4="","Set as-of date",IF(D7=Setup!$B$4,"Due today",IF(D7&lt;Setup!$B$4,IF(IF(F7="",0,F7)&gt;0,"Partially paid · overdue","Overdue"),IF(IF(F7="",0,F7)&gt;0,"Partially paid","Open"))))))))))))</f>
        <v>Overdue</v>
      </c>
      <c r="J7" s="15">
        <f>IF(OR(I7="Overdue",I7="Partially paid · overdue"),DATEDIF(D7,Setup!$B$4,"D"),IF(OR(I7="Open",I7="Partially paid",I7="Due today"),0,""))</f>
        <v>16</v>
      </c>
      <c r="K7" s="5" t="s">
        <v>48</v>
      </c>
      <c r="L7" t="str">
        <f>IF(A7="","","k"&amp;SUBSTITUTE(SUBSTITUTE(SUBSTITUTE(SUBSTITUTE(SUBSTITUTE(SUBSTITUTE(A7,"~","{t}"),"*","{s}"),"?","{q}"),"&lt;","{lt}"),"&gt;","{gt}"),"=","{eq}"))</f>
        <v>kINV-1003</v>
      </c>
    </row>
    <row r="8" spans="1:12" x14ac:dyDescent="0.25">
      <c r="A8" s="5" t="s">
        <v>53</v>
      </c>
      <c r="B8" s="5" t="s">
        <v>54</v>
      </c>
      <c r="C8" s="8">
        <v>46296</v>
      </c>
      <c r="D8" s="8">
        <v>46326</v>
      </c>
      <c r="E8" s="12">
        <v>800</v>
      </c>
      <c r="F8" s="12">
        <v>0</v>
      </c>
      <c r="G8" s="13">
        <f>IF(OR(I8="Open",I8="Partially paid",I8="Due today",I8="Overdue",I8="Partially paid · overdue",I8="Paid",I8="Set as-of date"),ROUND(E8-IF(F8="",0,F8),2),"")</f>
        <v>800</v>
      </c>
      <c r="H8" s="8"/>
      <c r="I8" s="14" t="str">
        <f>IF(AND(A8="",B8="",C8="",D8="",E8="",F8="",H8=""),"",IF(OR(A8="",B8="",C8="",D8="",E8=""),"Incomplete",IF(COUNTIF($L$5:$L$1004,L8)&gt;1,"Check invoice #",IF(OR(COUNT(E8)=0,AND(F8&lt;&gt;"",COUNT(F8)=0)),"Check payment",IF(OR(E8&lt;0,IF(F8="",0,F8)&lt;0,IF(F8="",0,F8)&gt;E8),"Check payment",IF(OR(COUNT(C8)=0,COUNT(D8)=0),"Check dates",IF(D8&lt;C8,"Check dates",IF(ROUND(E8-IF(F8="",0,F8),2)=0,"Paid",IF(Setup!$B$4="","Set as-of date",IF(D8=Setup!$B$4,"Due today",IF(D8&lt;Setup!$B$4,IF(IF(F8="",0,F8)&gt;0,"Partially paid · overdue","Overdue"),IF(IF(F8="",0,F8)&gt;0,"Partially paid","Open"))))))))))))</f>
        <v>Due today</v>
      </c>
      <c r="J8" s="15">
        <f>IF(OR(I8="Overdue",I8="Partially paid · overdue"),DATEDIF(D8,Setup!$B$4,"D"),IF(OR(I8="Open",I8="Partially paid",I8="Due today"),0,""))</f>
        <v>0</v>
      </c>
      <c r="K8" s="5" t="s">
        <v>48</v>
      </c>
      <c r="L8" t="str">
        <f>IF(A8="","","k"&amp;SUBSTITUTE(SUBSTITUTE(SUBSTITUTE(SUBSTITUTE(SUBSTITUTE(SUBSTITUTE(A8,"~","{t}"),"*","{s}"),"?","{q}"),"&lt;","{lt}"),"&gt;","{gt}"),"=","{eq}"))</f>
        <v>kINV-1004</v>
      </c>
    </row>
    <row r="9" spans="1:12" x14ac:dyDescent="0.25">
      <c r="A9" s="5" t="s">
        <v>55</v>
      </c>
      <c r="B9" s="5" t="s">
        <v>56</v>
      </c>
      <c r="C9" s="8">
        <v>46310</v>
      </c>
      <c r="D9" s="8">
        <v>46340</v>
      </c>
      <c r="E9" s="12">
        <v>1200</v>
      </c>
      <c r="F9" s="12">
        <v>500</v>
      </c>
      <c r="G9" s="13">
        <f>IF(OR(I9="Open",I9="Partially paid",I9="Due today",I9="Overdue",I9="Partially paid · overdue",I9="Paid",I9="Set as-of date"),ROUND(E9-IF(F9="",0,F9),2),"")</f>
        <v>700</v>
      </c>
      <c r="H9" s="8">
        <v>46323</v>
      </c>
      <c r="I9" s="14" t="str">
        <f>IF(AND(A9="",B9="",C9="",D9="",E9="",F9="",H9=""),"",IF(OR(A9="",B9="",C9="",D9="",E9=""),"Incomplete",IF(COUNTIF($L$5:$L$1004,L9)&gt;1,"Check invoice #",IF(OR(COUNT(E9)=0,AND(F9&lt;&gt;"",COUNT(F9)=0)),"Check payment",IF(OR(E9&lt;0,IF(F9="",0,F9)&lt;0,IF(F9="",0,F9)&gt;E9),"Check payment",IF(OR(COUNT(C9)=0,COUNT(D9)=0),"Check dates",IF(D9&lt;C9,"Check dates",IF(ROUND(E9-IF(F9="",0,F9),2)=0,"Paid",IF(Setup!$B$4="","Set as-of date",IF(D9=Setup!$B$4,"Due today",IF(D9&lt;Setup!$B$4,IF(IF(F9="",0,F9)&gt;0,"Partially paid · overdue","Overdue"),IF(IF(F9="",0,F9)&gt;0,"Partially paid","Open"))))))))))))</f>
        <v>Partially paid</v>
      </c>
      <c r="J9" s="15">
        <f>IF(OR(I9="Overdue",I9="Partially paid · overdue"),DATEDIF(D9,Setup!$B$4,"D"),IF(OR(I9="Open",I9="Partially paid",I9="Due today"),0,""))</f>
        <v>0</v>
      </c>
      <c r="K9" s="5" t="s">
        <v>48</v>
      </c>
      <c r="L9" t="str">
        <f>IF(A9="","","k"&amp;SUBSTITUTE(SUBSTITUTE(SUBSTITUTE(SUBSTITUTE(SUBSTITUTE(SUBSTITUTE(A9,"~","{t}"),"*","{s}"),"?","{q}"),"&lt;","{lt}"),"&gt;","{gt}"),"=","{eq}"))</f>
        <v>kINV-1005</v>
      </c>
    </row>
    <row r="10" spans="1:12" x14ac:dyDescent="0.25">
      <c r="A10" s="5" t="s">
        <v>57</v>
      </c>
      <c r="B10" s="5" t="s">
        <v>58</v>
      </c>
      <c r="C10" s="8">
        <v>46315</v>
      </c>
      <c r="D10" s="8">
        <v>46345</v>
      </c>
      <c r="E10" s="12">
        <v>650</v>
      </c>
      <c r="F10" s="12">
        <v>0</v>
      </c>
      <c r="G10" s="13">
        <f>IF(OR(I10="Open",I10="Partially paid",I10="Due today",I10="Overdue",I10="Partially paid · overdue",I10="Paid",I10="Set as-of date"),ROUND(E10-IF(F10="",0,F10),2),"")</f>
        <v>650</v>
      </c>
      <c r="H10" s="8"/>
      <c r="I10" s="14" t="str">
        <f>IF(AND(A10="",B10="",C10="",D10="",E10="",F10="",H10=""),"",IF(OR(A10="",B10="",C10="",D10="",E10=""),"Incomplete",IF(COUNTIF($L$5:$L$1004,L10)&gt;1,"Check invoice #",IF(OR(COUNT(E10)=0,AND(F10&lt;&gt;"",COUNT(F10)=0)),"Check payment",IF(OR(E10&lt;0,IF(F10="",0,F10)&lt;0,IF(F10="",0,F10)&gt;E10),"Check payment",IF(OR(COUNT(C10)=0,COUNT(D10)=0),"Check dates",IF(D10&lt;C10,"Check dates",IF(ROUND(E10-IF(F10="",0,F10),2)=0,"Paid",IF(Setup!$B$4="","Set as-of date",IF(D10=Setup!$B$4,"Due today",IF(D10&lt;Setup!$B$4,IF(IF(F10="",0,F10)&gt;0,"Partially paid · overdue","Overdue"),IF(IF(F10="",0,F10)&gt;0,"Partially paid","Open"))))))))))))</f>
        <v>Open</v>
      </c>
      <c r="J10" s="15">
        <f>IF(OR(I10="Overdue",I10="Partially paid · overdue"),DATEDIF(D10,Setup!$B$4,"D"),IF(OR(I10="Open",I10="Partially paid",I10="Due today"),0,""))</f>
        <v>0</v>
      </c>
      <c r="K10" s="5" t="s">
        <v>48</v>
      </c>
      <c r="L10" t="str">
        <f>IF(A10="","","k"&amp;SUBSTITUTE(SUBSTITUTE(SUBSTITUTE(SUBSTITUTE(SUBSTITUTE(SUBSTITUTE(A10,"~","{t}"),"*","{s}"),"?","{q}"),"&lt;","{lt}"),"&gt;","{gt}"),"=","{eq}"))</f>
        <v>kINV-1006</v>
      </c>
    </row>
    <row r="11" spans="1:12" x14ac:dyDescent="0.25">
      <c r="A11" s="5"/>
      <c r="B11" s="5"/>
      <c r="C11" s="8"/>
      <c r="D11" s="8"/>
      <c r="E11" s="12"/>
      <c r="F11" s="12"/>
      <c r="G11" s="13" t="str">
        <f>IF(OR(I11="Open",I11="Partially paid",I11="Due today",I11="Overdue",I11="Partially paid · overdue",I11="Paid",I11="Set as-of date"),ROUND(E11-IF(F11="",0,F11),2),"")</f>
        <v/>
      </c>
      <c r="H11" s="8"/>
      <c r="I11" s="14" t="str">
        <f>IF(AND(A11="",B11="",C11="",D11="",E11="",F11="",H11=""),"",IF(OR(A11="",B11="",C11="",D11="",E11=""),"Incomplete",IF(COUNTIF($L$5:$L$1004,L11)&gt;1,"Check invoice #",IF(OR(COUNT(E11)=0,AND(F11&lt;&gt;"",COUNT(F11)=0)),"Check payment",IF(OR(E11&lt;0,IF(F11="",0,F11)&lt;0,IF(F11="",0,F11)&gt;E11),"Check payment",IF(OR(COUNT(C11)=0,COUNT(D11)=0),"Check dates",IF(D11&lt;C11,"Check dates",IF(ROUND(E11-IF(F11="",0,F11),2)=0,"Paid",IF(Setup!$B$4="","Set as-of date",IF(D11=Setup!$B$4,"Due today",IF(D11&lt;Setup!$B$4,IF(IF(F11="",0,F11)&gt;0,"Partially paid · overdue","Overdue"),IF(IF(F11="",0,F11)&gt;0,"Partially paid","Open"))))))))))))</f>
        <v/>
      </c>
      <c r="J11" s="15" t="str">
        <f>IF(OR(I11="Overdue",I11="Partially paid · overdue"),DATEDIF(D11,Setup!$B$4,"D"),IF(OR(I11="Open",I11="Partially paid",I11="Due today"),0,""))</f>
        <v/>
      </c>
      <c r="K11" s="5"/>
      <c r="L11" t="str">
        <f>IF(A11="","","k"&amp;SUBSTITUTE(SUBSTITUTE(SUBSTITUTE(SUBSTITUTE(SUBSTITUTE(SUBSTITUTE(A11,"~","{t}"),"*","{s}"),"?","{q}"),"&lt;","{lt}"),"&gt;","{gt}"),"=","{eq}"))</f>
        <v/>
      </c>
    </row>
    <row r="12" spans="1:12" x14ac:dyDescent="0.25">
      <c r="A12" s="5"/>
      <c r="B12" s="5"/>
      <c r="C12" s="8"/>
      <c r="D12" s="8"/>
      <c r="E12" s="12"/>
      <c r="F12" s="12"/>
      <c r="G12" s="13" t="str">
        <f>IF(OR(I12="Open",I12="Partially paid",I12="Due today",I12="Overdue",I12="Partially paid · overdue",I12="Paid",I12="Set as-of date"),ROUND(E12-IF(F12="",0,F12),2),"")</f>
        <v/>
      </c>
      <c r="H12" s="8"/>
      <c r="I12" s="14" t="str">
        <f>IF(AND(A12="",B12="",C12="",D12="",E12="",F12="",H12=""),"",IF(OR(A12="",B12="",C12="",D12="",E12=""),"Incomplete",IF(COUNTIF($L$5:$L$1004,L12)&gt;1,"Check invoice #",IF(OR(COUNT(E12)=0,AND(F12&lt;&gt;"",COUNT(F12)=0)),"Check payment",IF(OR(E12&lt;0,IF(F12="",0,F12)&lt;0,IF(F12="",0,F12)&gt;E12),"Check payment",IF(OR(COUNT(C12)=0,COUNT(D12)=0),"Check dates",IF(D12&lt;C12,"Check dates",IF(ROUND(E12-IF(F12="",0,F12),2)=0,"Paid",IF(Setup!$B$4="","Set as-of date",IF(D12=Setup!$B$4,"Due today",IF(D12&lt;Setup!$B$4,IF(IF(F12="",0,F12)&gt;0,"Partially paid · overdue","Overdue"),IF(IF(F12="",0,F12)&gt;0,"Partially paid","Open"))))))))))))</f>
        <v/>
      </c>
      <c r="J12" s="15" t="str">
        <f>IF(OR(I12="Overdue",I12="Partially paid · overdue"),DATEDIF(D12,Setup!$B$4,"D"),IF(OR(I12="Open",I12="Partially paid",I12="Due today"),0,""))</f>
        <v/>
      </c>
      <c r="K12" s="5"/>
      <c r="L12" t="str">
        <f>IF(A12="","","k"&amp;SUBSTITUTE(SUBSTITUTE(SUBSTITUTE(SUBSTITUTE(SUBSTITUTE(SUBSTITUTE(A12,"~","{t}"),"*","{s}"),"?","{q}"),"&lt;","{lt}"),"&gt;","{gt}"),"=","{eq}"))</f>
        <v/>
      </c>
    </row>
    <row r="13" spans="1:12" x14ac:dyDescent="0.25">
      <c r="A13" s="5"/>
      <c r="B13" s="5"/>
      <c r="C13" s="8"/>
      <c r="D13" s="8"/>
      <c r="E13" s="12"/>
      <c r="F13" s="12"/>
      <c r="G13" s="13" t="str">
        <f>IF(OR(I13="Open",I13="Partially paid",I13="Due today",I13="Overdue",I13="Partially paid · overdue",I13="Paid",I13="Set as-of date"),ROUND(E13-IF(F13="",0,F13),2),"")</f>
        <v/>
      </c>
      <c r="H13" s="8"/>
      <c r="I13" s="14" t="str">
        <f>IF(AND(A13="",B13="",C13="",D13="",E13="",F13="",H13=""),"",IF(OR(A13="",B13="",C13="",D13="",E13=""),"Incomplete",IF(COUNTIF($L$5:$L$1004,L13)&gt;1,"Check invoice #",IF(OR(COUNT(E13)=0,AND(F13&lt;&gt;"",COUNT(F13)=0)),"Check payment",IF(OR(E13&lt;0,IF(F13="",0,F13)&lt;0,IF(F13="",0,F13)&gt;E13),"Check payment",IF(OR(COUNT(C13)=0,COUNT(D13)=0),"Check dates",IF(D13&lt;C13,"Check dates",IF(ROUND(E13-IF(F13="",0,F13),2)=0,"Paid",IF(Setup!$B$4="","Set as-of date",IF(D13=Setup!$B$4,"Due today",IF(D13&lt;Setup!$B$4,IF(IF(F13="",0,F13)&gt;0,"Partially paid · overdue","Overdue"),IF(IF(F13="",0,F13)&gt;0,"Partially paid","Open"))))))))))))</f>
        <v/>
      </c>
      <c r="J13" s="15" t="str">
        <f>IF(OR(I13="Overdue",I13="Partially paid · overdue"),DATEDIF(D13,Setup!$B$4,"D"),IF(OR(I13="Open",I13="Partially paid",I13="Due today"),0,""))</f>
        <v/>
      </c>
      <c r="K13" s="5"/>
      <c r="L13" t="str">
        <f>IF(A13="","","k"&amp;SUBSTITUTE(SUBSTITUTE(SUBSTITUTE(SUBSTITUTE(SUBSTITUTE(SUBSTITUTE(A13,"~","{t}"),"*","{s}"),"?","{q}"),"&lt;","{lt}"),"&gt;","{gt}"),"=","{eq}"))</f>
        <v/>
      </c>
    </row>
    <row r="14" spans="1:12" x14ac:dyDescent="0.25">
      <c r="A14" s="5"/>
      <c r="B14" s="5"/>
      <c r="C14" s="8"/>
      <c r="D14" s="8"/>
      <c r="E14" s="12"/>
      <c r="F14" s="12"/>
      <c r="G14" s="13" t="str">
        <f>IF(OR(I14="Open",I14="Partially paid",I14="Due today",I14="Overdue",I14="Partially paid · overdue",I14="Paid",I14="Set as-of date"),ROUND(E14-IF(F14="",0,F14),2),"")</f>
        <v/>
      </c>
      <c r="H14" s="8"/>
      <c r="I14" s="14" t="str">
        <f>IF(AND(A14="",B14="",C14="",D14="",E14="",F14="",H14=""),"",IF(OR(A14="",B14="",C14="",D14="",E14=""),"Incomplete",IF(COUNTIF($L$5:$L$1004,L14)&gt;1,"Check invoice #",IF(OR(COUNT(E14)=0,AND(F14&lt;&gt;"",COUNT(F14)=0)),"Check payment",IF(OR(E14&lt;0,IF(F14="",0,F14)&lt;0,IF(F14="",0,F14)&gt;E14),"Check payment",IF(OR(COUNT(C14)=0,COUNT(D14)=0),"Check dates",IF(D14&lt;C14,"Check dates",IF(ROUND(E14-IF(F14="",0,F14),2)=0,"Paid",IF(Setup!$B$4="","Set as-of date",IF(D14=Setup!$B$4,"Due today",IF(D14&lt;Setup!$B$4,IF(IF(F14="",0,F14)&gt;0,"Partially paid · overdue","Overdue"),IF(IF(F14="",0,F14)&gt;0,"Partially paid","Open"))))))))))))</f>
        <v/>
      </c>
      <c r="J14" s="15" t="str">
        <f>IF(OR(I14="Overdue",I14="Partially paid · overdue"),DATEDIF(D14,Setup!$B$4,"D"),IF(OR(I14="Open",I14="Partially paid",I14="Due today"),0,""))</f>
        <v/>
      </c>
      <c r="K14" s="5"/>
      <c r="L14" t="str">
        <f>IF(A14="","","k"&amp;SUBSTITUTE(SUBSTITUTE(SUBSTITUTE(SUBSTITUTE(SUBSTITUTE(SUBSTITUTE(A14,"~","{t}"),"*","{s}"),"?","{q}"),"&lt;","{lt}"),"&gt;","{gt}"),"=","{eq}"))</f>
        <v/>
      </c>
    </row>
    <row r="15" spans="1:12" x14ac:dyDescent="0.25">
      <c r="A15" s="5"/>
      <c r="B15" s="5"/>
      <c r="C15" s="8"/>
      <c r="D15" s="8"/>
      <c r="E15" s="12"/>
      <c r="F15" s="12"/>
      <c r="G15" s="13" t="str">
        <f>IF(OR(I15="Open",I15="Partially paid",I15="Due today",I15="Overdue",I15="Partially paid · overdue",I15="Paid",I15="Set as-of date"),ROUND(E15-IF(F15="",0,F15),2),"")</f>
        <v/>
      </c>
      <c r="H15" s="8"/>
      <c r="I15" s="14" t="str">
        <f>IF(AND(A15="",B15="",C15="",D15="",E15="",F15="",H15=""),"",IF(OR(A15="",B15="",C15="",D15="",E15=""),"Incomplete",IF(COUNTIF($L$5:$L$1004,L15)&gt;1,"Check invoice #",IF(OR(COUNT(E15)=0,AND(F15&lt;&gt;"",COUNT(F15)=0)),"Check payment",IF(OR(E15&lt;0,IF(F15="",0,F15)&lt;0,IF(F15="",0,F15)&gt;E15),"Check payment",IF(OR(COUNT(C15)=0,COUNT(D15)=0),"Check dates",IF(D15&lt;C15,"Check dates",IF(ROUND(E15-IF(F15="",0,F15),2)=0,"Paid",IF(Setup!$B$4="","Set as-of date",IF(D15=Setup!$B$4,"Due today",IF(D15&lt;Setup!$B$4,IF(IF(F15="",0,F15)&gt;0,"Partially paid · overdue","Overdue"),IF(IF(F15="",0,F15)&gt;0,"Partially paid","Open"))))))))))))</f>
        <v/>
      </c>
      <c r="J15" s="15" t="str">
        <f>IF(OR(I15="Overdue",I15="Partially paid · overdue"),DATEDIF(D15,Setup!$B$4,"D"),IF(OR(I15="Open",I15="Partially paid",I15="Due today"),0,""))</f>
        <v/>
      </c>
      <c r="K15" s="5"/>
      <c r="L15" t="str">
        <f>IF(A15="","","k"&amp;SUBSTITUTE(SUBSTITUTE(SUBSTITUTE(SUBSTITUTE(SUBSTITUTE(SUBSTITUTE(A15,"~","{t}"),"*","{s}"),"?","{q}"),"&lt;","{lt}"),"&gt;","{gt}"),"=","{eq}"))</f>
        <v/>
      </c>
    </row>
    <row r="16" spans="1:12" x14ac:dyDescent="0.25">
      <c r="A16" s="5"/>
      <c r="B16" s="5"/>
      <c r="C16" s="8"/>
      <c r="D16" s="8"/>
      <c r="E16" s="12"/>
      <c r="F16" s="12"/>
      <c r="G16" s="13" t="str">
        <f>IF(OR(I16="Open",I16="Partially paid",I16="Due today",I16="Overdue",I16="Partially paid · overdue",I16="Paid",I16="Set as-of date"),ROUND(E16-IF(F16="",0,F16),2),"")</f>
        <v/>
      </c>
      <c r="H16" s="8"/>
      <c r="I16" s="14" t="str">
        <f>IF(AND(A16="",B16="",C16="",D16="",E16="",F16="",H16=""),"",IF(OR(A16="",B16="",C16="",D16="",E16=""),"Incomplete",IF(COUNTIF($L$5:$L$1004,L16)&gt;1,"Check invoice #",IF(OR(COUNT(E16)=0,AND(F16&lt;&gt;"",COUNT(F16)=0)),"Check payment",IF(OR(E16&lt;0,IF(F16="",0,F16)&lt;0,IF(F16="",0,F16)&gt;E16),"Check payment",IF(OR(COUNT(C16)=0,COUNT(D16)=0),"Check dates",IF(D16&lt;C16,"Check dates",IF(ROUND(E16-IF(F16="",0,F16),2)=0,"Paid",IF(Setup!$B$4="","Set as-of date",IF(D16=Setup!$B$4,"Due today",IF(D16&lt;Setup!$B$4,IF(IF(F16="",0,F16)&gt;0,"Partially paid · overdue","Overdue"),IF(IF(F16="",0,F16)&gt;0,"Partially paid","Open"))))))))))))</f>
        <v/>
      </c>
      <c r="J16" s="15" t="str">
        <f>IF(OR(I16="Overdue",I16="Partially paid · overdue"),DATEDIF(D16,Setup!$B$4,"D"),IF(OR(I16="Open",I16="Partially paid",I16="Due today"),0,""))</f>
        <v/>
      </c>
      <c r="K16" s="5"/>
      <c r="L16" t="str">
        <f>IF(A16="","","k"&amp;SUBSTITUTE(SUBSTITUTE(SUBSTITUTE(SUBSTITUTE(SUBSTITUTE(SUBSTITUTE(A16,"~","{t}"),"*","{s}"),"?","{q}"),"&lt;","{lt}"),"&gt;","{gt}"),"=","{eq}"))</f>
        <v/>
      </c>
    </row>
    <row r="17" spans="1:12" x14ac:dyDescent="0.25">
      <c r="A17" s="5"/>
      <c r="B17" s="5"/>
      <c r="C17" s="8"/>
      <c r="D17" s="8"/>
      <c r="E17" s="12"/>
      <c r="F17" s="12"/>
      <c r="G17" s="13" t="str">
        <f>IF(OR(I17="Open",I17="Partially paid",I17="Due today",I17="Overdue",I17="Partially paid · overdue",I17="Paid",I17="Set as-of date"),ROUND(E17-IF(F17="",0,F17),2),"")</f>
        <v/>
      </c>
      <c r="H17" s="8"/>
      <c r="I17" s="14" t="str">
        <f>IF(AND(A17="",B17="",C17="",D17="",E17="",F17="",H17=""),"",IF(OR(A17="",B17="",C17="",D17="",E17=""),"Incomplete",IF(COUNTIF($L$5:$L$1004,L17)&gt;1,"Check invoice #",IF(OR(COUNT(E17)=0,AND(F17&lt;&gt;"",COUNT(F17)=0)),"Check payment",IF(OR(E17&lt;0,IF(F17="",0,F17)&lt;0,IF(F17="",0,F17)&gt;E17),"Check payment",IF(OR(COUNT(C17)=0,COUNT(D17)=0),"Check dates",IF(D17&lt;C17,"Check dates",IF(ROUND(E17-IF(F17="",0,F17),2)=0,"Paid",IF(Setup!$B$4="","Set as-of date",IF(D17=Setup!$B$4,"Due today",IF(D17&lt;Setup!$B$4,IF(IF(F17="",0,F17)&gt;0,"Partially paid · overdue","Overdue"),IF(IF(F17="",0,F17)&gt;0,"Partially paid","Open"))))))))))))</f>
        <v/>
      </c>
      <c r="J17" s="15" t="str">
        <f>IF(OR(I17="Overdue",I17="Partially paid · overdue"),DATEDIF(D17,Setup!$B$4,"D"),IF(OR(I17="Open",I17="Partially paid",I17="Due today"),0,""))</f>
        <v/>
      </c>
      <c r="K17" s="5"/>
      <c r="L17" t="str">
        <f>IF(A17="","","k"&amp;SUBSTITUTE(SUBSTITUTE(SUBSTITUTE(SUBSTITUTE(SUBSTITUTE(SUBSTITUTE(A17,"~","{t}"),"*","{s}"),"?","{q}"),"&lt;","{lt}"),"&gt;","{gt}"),"=","{eq}"))</f>
        <v/>
      </c>
    </row>
    <row r="18" spans="1:12" x14ac:dyDescent="0.25">
      <c r="A18" s="5"/>
      <c r="B18" s="5"/>
      <c r="C18" s="8"/>
      <c r="D18" s="8"/>
      <c r="E18" s="12"/>
      <c r="F18" s="12"/>
      <c r="G18" s="13" t="str">
        <f>IF(OR(I18="Open",I18="Partially paid",I18="Due today",I18="Overdue",I18="Partially paid · overdue",I18="Paid",I18="Set as-of date"),ROUND(E18-IF(F18="",0,F18),2),"")</f>
        <v/>
      </c>
      <c r="H18" s="8"/>
      <c r="I18" s="14" t="str">
        <f>IF(AND(A18="",B18="",C18="",D18="",E18="",F18="",H18=""),"",IF(OR(A18="",B18="",C18="",D18="",E18=""),"Incomplete",IF(COUNTIF($L$5:$L$1004,L18)&gt;1,"Check invoice #",IF(OR(COUNT(E18)=0,AND(F18&lt;&gt;"",COUNT(F18)=0)),"Check payment",IF(OR(E18&lt;0,IF(F18="",0,F18)&lt;0,IF(F18="",0,F18)&gt;E18),"Check payment",IF(OR(COUNT(C18)=0,COUNT(D18)=0),"Check dates",IF(D18&lt;C18,"Check dates",IF(ROUND(E18-IF(F18="",0,F18),2)=0,"Paid",IF(Setup!$B$4="","Set as-of date",IF(D18=Setup!$B$4,"Due today",IF(D18&lt;Setup!$B$4,IF(IF(F18="",0,F18)&gt;0,"Partially paid · overdue","Overdue"),IF(IF(F18="",0,F18)&gt;0,"Partially paid","Open"))))))))))))</f>
        <v/>
      </c>
      <c r="J18" s="15" t="str">
        <f>IF(OR(I18="Overdue",I18="Partially paid · overdue"),DATEDIF(D18,Setup!$B$4,"D"),IF(OR(I18="Open",I18="Partially paid",I18="Due today"),0,""))</f>
        <v/>
      </c>
      <c r="K18" s="5"/>
      <c r="L18" t="str">
        <f>IF(A18="","","k"&amp;SUBSTITUTE(SUBSTITUTE(SUBSTITUTE(SUBSTITUTE(SUBSTITUTE(SUBSTITUTE(A18,"~","{t}"),"*","{s}"),"?","{q}"),"&lt;","{lt}"),"&gt;","{gt}"),"=","{eq}"))</f>
        <v/>
      </c>
    </row>
    <row r="19" spans="1:12" x14ac:dyDescent="0.25">
      <c r="A19" s="5"/>
      <c r="B19" s="5"/>
      <c r="C19" s="8"/>
      <c r="D19" s="8"/>
      <c r="E19" s="12"/>
      <c r="F19" s="12"/>
      <c r="G19" s="13" t="str">
        <f>IF(OR(I19="Open",I19="Partially paid",I19="Due today",I19="Overdue",I19="Partially paid · overdue",I19="Paid",I19="Set as-of date"),ROUND(E19-IF(F19="",0,F19),2),"")</f>
        <v/>
      </c>
      <c r="H19" s="8"/>
      <c r="I19" s="14" t="str">
        <f>IF(AND(A19="",B19="",C19="",D19="",E19="",F19="",H19=""),"",IF(OR(A19="",B19="",C19="",D19="",E19=""),"Incomplete",IF(COUNTIF($L$5:$L$1004,L19)&gt;1,"Check invoice #",IF(OR(COUNT(E19)=0,AND(F19&lt;&gt;"",COUNT(F19)=0)),"Check payment",IF(OR(E19&lt;0,IF(F19="",0,F19)&lt;0,IF(F19="",0,F19)&gt;E19),"Check payment",IF(OR(COUNT(C19)=0,COUNT(D19)=0),"Check dates",IF(D19&lt;C19,"Check dates",IF(ROUND(E19-IF(F19="",0,F19),2)=0,"Paid",IF(Setup!$B$4="","Set as-of date",IF(D19=Setup!$B$4,"Due today",IF(D19&lt;Setup!$B$4,IF(IF(F19="",0,F19)&gt;0,"Partially paid · overdue","Overdue"),IF(IF(F19="",0,F19)&gt;0,"Partially paid","Open"))))))))))))</f>
        <v/>
      </c>
      <c r="J19" s="15" t="str">
        <f>IF(OR(I19="Overdue",I19="Partially paid · overdue"),DATEDIF(D19,Setup!$B$4,"D"),IF(OR(I19="Open",I19="Partially paid",I19="Due today"),0,""))</f>
        <v/>
      </c>
      <c r="K19" s="5"/>
      <c r="L19" t="str">
        <f>IF(A19="","","k"&amp;SUBSTITUTE(SUBSTITUTE(SUBSTITUTE(SUBSTITUTE(SUBSTITUTE(SUBSTITUTE(A19,"~","{t}"),"*","{s}"),"?","{q}"),"&lt;","{lt}"),"&gt;","{gt}"),"=","{eq}"))</f>
        <v/>
      </c>
    </row>
    <row r="20" spans="1:12" x14ac:dyDescent="0.25">
      <c r="A20" s="5"/>
      <c r="B20" s="5"/>
      <c r="C20" s="8"/>
      <c r="D20" s="8"/>
      <c r="E20" s="12"/>
      <c r="F20" s="12"/>
      <c r="G20" s="13" t="str">
        <f>IF(OR(I20="Open",I20="Partially paid",I20="Due today",I20="Overdue",I20="Partially paid · overdue",I20="Paid",I20="Set as-of date"),ROUND(E20-IF(F20="",0,F20),2),"")</f>
        <v/>
      </c>
      <c r="H20" s="8"/>
      <c r="I20" s="14" t="str">
        <f>IF(AND(A20="",B20="",C20="",D20="",E20="",F20="",H20=""),"",IF(OR(A20="",B20="",C20="",D20="",E20=""),"Incomplete",IF(COUNTIF($L$5:$L$1004,L20)&gt;1,"Check invoice #",IF(OR(COUNT(E20)=0,AND(F20&lt;&gt;"",COUNT(F20)=0)),"Check payment",IF(OR(E20&lt;0,IF(F20="",0,F20)&lt;0,IF(F20="",0,F20)&gt;E20),"Check payment",IF(OR(COUNT(C20)=0,COUNT(D20)=0),"Check dates",IF(D20&lt;C20,"Check dates",IF(ROUND(E20-IF(F20="",0,F20),2)=0,"Paid",IF(Setup!$B$4="","Set as-of date",IF(D20=Setup!$B$4,"Due today",IF(D20&lt;Setup!$B$4,IF(IF(F20="",0,F20)&gt;0,"Partially paid · overdue","Overdue"),IF(IF(F20="",0,F20)&gt;0,"Partially paid","Open"))))))))))))</f>
        <v/>
      </c>
      <c r="J20" s="15" t="str">
        <f>IF(OR(I20="Overdue",I20="Partially paid · overdue"),DATEDIF(D20,Setup!$B$4,"D"),IF(OR(I20="Open",I20="Partially paid",I20="Due today"),0,""))</f>
        <v/>
      </c>
      <c r="K20" s="5"/>
      <c r="L20" t="str">
        <f>IF(A20="","","k"&amp;SUBSTITUTE(SUBSTITUTE(SUBSTITUTE(SUBSTITUTE(SUBSTITUTE(SUBSTITUTE(A20,"~","{t}"),"*","{s}"),"?","{q}"),"&lt;","{lt}"),"&gt;","{gt}"),"=","{eq}"))</f>
        <v/>
      </c>
    </row>
    <row r="21" spans="1:12" x14ac:dyDescent="0.25">
      <c r="A21" s="5"/>
      <c r="B21" s="5"/>
      <c r="C21" s="8"/>
      <c r="D21" s="8"/>
      <c r="E21" s="12"/>
      <c r="F21" s="12"/>
      <c r="G21" s="13" t="str">
        <f>IF(OR(I21="Open",I21="Partially paid",I21="Due today",I21="Overdue",I21="Partially paid · overdue",I21="Paid",I21="Set as-of date"),ROUND(E21-IF(F21="",0,F21),2),"")</f>
        <v/>
      </c>
      <c r="H21" s="8"/>
      <c r="I21" s="14" t="str">
        <f>IF(AND(A21="",B21="",C21="",D21="",E21="",F21="",H21=""),"",IF(OR(A21="",B21="",C21="",D21="",E21=""),"Incomplete",IF(COUNTIF($L$5:$L$1004,L21)&gt;1,"Check invoice #",IF(OR(COUNT(E21)=0,AND(F21&lt;&gt;"",COUNT(F21)=0)),"Check payment",IF(OR(E21&lt;0,IF(F21="",0,F21)&lt;0,IF(F21="",0,F21)&gt;E21),"Check payment",IF(OR(COUNT(C21)=0,COUNT(D21)=0),"Check dates",IF(D21&lt;C21,"Check dates",IF(ROUND(E21-IF(F21="",0,F21),2)=0,"Paid",IF(Setup!$B$4="","Set as-of date",IF(D21=Setup!$B$4,"Due today",IF(D21&lt;Setup!$B$4,IF(IF(F21="",0,F21)&gt;0,"Partially paid · overdue","Overdue"),IF(IF(F21="",0,F21)&gt;0,"Partially paid","Open"))))))))))))</f>
        <v/>
      </c>
      <c r="J21" s="15" t="str">
        <f>IF(OR(I21="Overdue",I21="Partially paid · overdue"),DATEDIF(D21,Setup!$B$4,"D"),IF(OR(I21="Open",I21="Partially paid",I21="Due today"),0,""))</f>
        <v/>
      </c>
      <c r="K21" s="5"/>
      <c r="L21" t="str">
        <f>IF(A21="","","k"&amp;SUBSTITUTE(SUBSTITUTE(SUBSTITUTE(SUBSTITUTE(SUBSTITUTE(SUBSTITUTE(A21,"~","{t}"),"*","{s}"),"?","{q}"),"&lt;","{lt}"),"&gt;","{gt}"),"=","{eq}"))</f>
        <v/>
      </c>
    </row>
    <row r="22" spans="1:12" x14ac:dyDescent="0.25">
      <c r="A22" s="5"/>
      <c r="B22" s="5"/>
      <c r="C22" s="8"/>
      <c r="D22" s="8"/>
      <c r="E22" s="12"/>
      <c r="F22" s="12"/>
      <c r="G22" s="13" t="str">
        <f>IF(OR(I22="Open",I22="Partially paid",I22="Due today",I22="Overdue",I22="Partially paid · overdue",I22="Paid",I22="Set as-of date"),ROUND(E22-IF(F22="",0,F22),2),"")</f>
        <v/>
      </c>
      <c r="H22" s="8"/>
      <c r="I22" s="14" t="str">
        <f>IF(AND(A22="",B22="",C22="",D22="",E22="",F22="",H22=""),"",IF(OR(A22="",B22="",C22="",D22="",E22=""),"Incomplete",IF(COUNTIF($L$5:$L$1004,L22)&gt;1,"Check invoice #",IF(OR(COUNT(E22)=0,AND(F22&lt;&gt;"",COUNT(F22)=0)),"Check payment",IF(OR(E22&lt;0,IF(F22="",0,F22)&lt;0,IF(F22="",0,F22)&gt;E22),"Check payment",IF(OR(COUNT(C22)=0,COUNT(D22)=0),"Check dates",IF(D22&lt;C22,"Check dates",IF(ROUND(E22-IF(F22="",0,F22),2)=0,"Paid",IF(Setup!$B$4="","Set as-of date",IF(D22=Setup!$B$4,"Due today",IF(D22&lt;Setup!$B$4,IF(IF(F22="",0,F22)&gt;0,"Partially paid · overdue","Overdue"),IF(IF(F22="",0,F22)&gt;0,"Partially paid","Open"))))))))))))</f>
        <v/>
      </c>
      <c r="J22" s="15" t="str">
        <f>IF(OR(I22="Overdue",I22="Partially paid · overdue"),DATEDIF(D22,Setup!$B$4,"D"),IF(OR(I22="Open",I22="Partially paid",I22="Due today"),0,""))</f>
        <v/>
      </c>
      <c r="K22" s="5"/>
      <c r="L22" t="str">
        <f>IF(A22="","","k"&amp;SUBSTITUTE(SUBSTITUTE(SUBSTITUTE(SUBSTITUTE(SUBSTITUTE(SUBSTITUTE(A22,"~","{t}"),"*","{s}"),"?","{q}"),"&lt;","{lt}"),"&gt;","{gt}"),"=","{eq}"))</f>
        <v/>
      </c>
    </row>
    <row r="23" spans="1:12" x14ac:dyDescent="0.25">
      <c r="A23" s="5"/>
      <c r="B23" s="5"/>
      <c r="C23" s="8"/>
      <c r="D23" s="8"/>
      <c r="E23" s="12"/>
      <c r="F23" s="12"/>
      <c r="G23" s="13" t="str">
        <f>IF(OR(I23="Open",I23="Partially paid",I23="Due today",I23="Overdue",I23="Partially paid · overdue",I23="Paid",I23="Set as-of date"),ROUND(E23-IF(F23="",0,F23),2),"")</f>
        <v/>
      </c>
      <c r="H23" s="8"/>
      <c r="I23" s="14" t="str">
        <f>IF(AND(A23="",B23="",C23="",D23="",E23="",F23="",H23=""),"",IF(OR(A23="",B23="",C23="",D23="",E23=""),"Incomplete",IF(COUNTIF($L$5:$L$1004,L23)&gt;1,"Check invoice #",IF(OR(COUNT(E23)=0,AND(F23&lt;&gt;"",COUNT(F23)=0)),"Check payment",IF(OR(E23&lt;0,IF(F23="",0,F23)&lt;0,IF(F23="",0,F23)&gt;E23),"Check payment",IF(OR(COUNT(C23)=0,COUNT(D23)=0),"Check dates",IF(D23&lt;C23,"Check dates",IF(ROUND(E23-IF(F23="",0,F23),2)=0,"Paid",IF(Setup!$B$4="","Set as-of date",IF(D23=Setup!$B$4,"Due today",IF(D23&lt;Setup!$B$4,IF(IF(F23="",0,F23)&gt;0,"Partially paid · overdue","Overdue"),IF(IF(F23="",0,F23)&gt;0,"Partially paid","Open"))))))))))))</f>
        <v/>
      </c>
      <c r="J23" s="15" t="str">
        <f>IF(OR(I23="Overdue",I23="Partially paid · overdue"),DATEDIF(D23,Setup!$B$4,"D"),IF(OR(I23="Open",I23="Partially paid",I23="Due today"),0,""))</f>
        <v/>
      </c>
      <c r="K23" s="5"/>
      <c r="L23" t="str">
        <f>IF(A23="","","k"&amp;SUBSTITUTE(SUBSTITUTE(SUBSTITUTE(SUBSTITUTE(SUBSTITUTE(SUBSTITUTE(A23,"~","{t}"),"*","{s}"),"?","{q}"),"&lt;","{lt}"),"&gt;","{gt}"),"=","{eq}"))</f>
        <v/>
      </c>
    </row>
    <row r="24" spans="1:12" x14ac:dyDescent="0.25">
      <c r="A24" s="5"/>
      <c r="B24" s="5"/>
      <c r="C24" s="8"/>
      <c r="D24" s="8"/>
      <c r="E24" s="12"/>
      <c r="F24" s="12"/>
      <c r="G24" s="13" t="str">
        <f>IF(OR(I24="Open",I24="Partially paid",I24="Due today",I24="Overdue",I24="Partially paid · overdue",I24="Paid",I24="Set as-of date"),ROUND(E24-IF(F24="",0,F24),2),"")</f>
        <v/>
      </c>
      <c r="H24" s="8"/>
      <c r="I24" s="14" t="str">
        <f>IF(AND(A24="",B24="",C24="",D24="",E24="",F24="",H24=""),"",IF(OR(A24="",B24="",C24="",D24="",E24=""),"Incomplete",IF(COUNTIF($L$5:$L$1004,L24)&gt;1,"Check invoice #",IF(OR(COUNT(E24)=0,AND(F24&lt;&gt;"",COUNT(F24)=0)),"Check payment",IF(OR(E24&lt;0,IF(F24="",0,F24)&lt;0,IF(F24="",0,F24)&gt;E24),"Check payment",IF(OR(COUNT(C24)=0,COUNT(D24)=0),"Check dates",IF(D24&lt;C24,"Check dates",IF(ROUND(E24-IF(F24="",0,F24),2)=0,"Paid",IF(Setup!$B$4="","Set as-of date",IF(D24=Setup!$B$4,"Due today",IF(D24&lt;Setup!$B$4,IF(IF(F24="",0,F24)&gt;0,"Partially paid · overdue","Overdue"),IF(IF(F24="",0,F24)&gt;0,"Partially paid","Open"))))))))))))</f>
        <v/>
      </c>
      <c r="J24" s="15" t="str">
        <f>IF(OR(I24="Overdue",I24="Partially paid · overdue"),DATEDIF(D24,Setup!$B$4,"D"),IF(OR(I24="Open",I24="Partially paid",I24="Due today"),0,""))</f>
        <v/>
      </c>
      <c r="K24" s="5"/>
      <c r="L24" t="str">
        <f>IF(A24="","","k"&amp;SUBSTITUTE(SUBSTITUTE(SUBSTITUTE(SUBSTITUTE(SUBSTITUTE(SUBSTITUTE(A24,"~","{t}"),"*","{s}"),"?","{q}"),"&lt;","{lt}"),"&gt;","{gt}"),"=","{eq}"))</f>
        <v/>
      </c>
    </row>
    <row r="25" spans="1:12" x14ac:dyDescent="0.25">
      <c r="A25" s="5"/>
      <c r="B25" s="5"/>
      <c r="C25" s="8"/>
      <c r="D25" s="8"/>
      <c r="E25" s="12"/>
      <c r="F25" s="12"/>
      <c r="G25" s="13" t="str">
        <f>IF(OR(I25="Open",I25="Partially paid",I25="Due today",I25="Overdue",I25="Partially paid · overdue",I25="Paid",I25="Set as-of date"),ROUND(E25-IF(F25="",0,F25),2),"")</f>
        <v/>
      </c>
      <c r="H25" s="8"/>
      <c r="I25" s="14" t="str">
        <f>IF(AND(A25="",B25="",C25="",D25="",E25="",F25="",H25=""),"",IF(OR(A25="",B25="",C25="",D25="",E25=""),"Incomplete",IF(COUNTIF($L$5:$L$1004,L25)&gt;1,"Check invoice #",IF(OR(COUNT(E25)=0,AND(F25&lt;&gt;"",COUNT(F25)=0)),"Check payment",IF(OR(E25&lt;0,IF(F25="",0,F25)&lt;0,IF(F25="",0,F25)&gt;E25),"Check payment",IF(OR(COUNT(C25)=0,COUNT(D25)=0),"Check dates",IF(D25&lt;C25,"Check dates",IF(ROUND(E25-IF(F25="",0,F25),2)=0,"Paid",IF(Setup!$B$4="","Set as-of date",IF(D25=Setup!$B$4,"Due today",IF(D25&lt;Setup!$B$4,IF(IF(F25="",0,F25)&gt;0,"Partially paid · overdue","Overdue"),IF(IF(F25="",0,F25)&gt;0,"Partially paid","Open"))))))))))))</f>
        <v/>
      </c>
      <c r="J25" s="15" t="str">
        <f>IF(OR(I25="Overdue",I25="Partially paid · overdue"),DATEDIF(D25,Setup!$B$4,"D"),IF(OR(I25="Open",I25="Partially paid",I25="Due today"),0,""))</f>
        <v/>
      </c>
      <c r="K25" s="5"/>
      <c r="L25" t="str">
        <f>IF(A25="","","k"&amp;SUBSTITUTE(SUBSTITUTE(SUBSTITUTE(SUBSTITUTE(SUBSTITUTE(SUBSTITUTE(A25,"~","{t}"),"*","{s}"),"?","{q}"),"&lt;","{lt}"),"&gt;","{gt}"),"=","{eq}"))</f>
        <v/>
      </c>
    </row>
    <row r="26" spans="1:12" x14ac:dyDescent="0.25">
      <c r="A26" s="5"/>
      <c r="B26" s="5"/>
      <c r="C26" s="8"/>
      <c r="D26" s="8"/>
      <c r="E26" s="12"/>
      <c r="F26" s="12"/>
      <c r="G26" s="13" t="str">
        <f>IF(OR(I26="Open",I26="Partially paid",I26="Due today",I26="Overdue",I26="Partially paid · overdue",I26="Paid",I26="Set as-of date"),ROUND(E26-IF(F26="",0,F26),2),"")</f>
        <v/>
      </c>
      <c r="H26" s="8"/>
      <c r="I26" s="14" t="str">
        <f>IF(AND(A26="",B26="",C26="",D26="",E26="",F26="",H26=""),"",IF(OR(A26="",B26="",C26="",D26="",E26=""),"Incomplete",IF(COUNTIF($L$5:$L$1004,L26)&gt;1,"Check invoice #",IF(OR(COUNT(E26)=0,AND(F26&lt;&gt;"",COUNT(F26)=0)),"Check payment",IF(OR(E26&lt;0,IF(F26="",0,F26)&lt;0,IF(F26="",0,F26)&gt;E26),"Check payment",IF(OR(COUNT(C26)=0,COUNT(D26)=0),"Check dates",IF(D26&lt;C26,"Check dates",IF(ROUND(E26-IF(F26="",0,F26),2)=0,"Paid",IF(Setup!$B$4="","Set as-of date",IF(D26=Setup!$B$4,"Due today",IF(D26&lt;Setup!$B$4,IF(IF(F26="",0,F26)&gt;0,"Partially paid · overdue","Overdue"),IF(IF(F26="",0,F26)&gt;0,"Partially paid","Open"))))))))))))</f>
        <v/>
      </c>
      <c r="J26" s="15" t="str">
        <f>IF(OR(I26="Overdue",I26="Partially paid · overdue"),DATEDIF(D26,Setup!$B$4,"D"),IF(OR(I26="Open",I26="Partially paid",I26="Due today"),0,""))</f>
        <v/>
      </c>
      <c r="K26" s="5"/>
      <c r="L26" t="str">
        <f>IF(A26="","","k"&amp;SUBSTITUTE(SUBSTITUTE(SUBSTITUTE(SUBSTITUTE(SUBSTITUTE(SUBSTITUTE(A26,"~","{t}"),"*","{s}"),"?","{q}"),"&lt;","{lt}"),"&gt;","{gt}"),"=","{eq}"))</f>
        <v/>
      </c>
    </row>
    <row r="27" spans="1:12" x14ac:dyDescent="0.25">
      <c r="A27" s="5"/>
      <c r="B27" s="5"/>
      <c r="C27" s="8"/>
      <c r="D27" s="8"/>
      <c r="E27" s="12"/>
      <c r="F27" s="12"/>
      <c r="G27" s="13" t="str">
        <f>IF(OR(I27="Open",I27="Partially paid",I27="Due today",I27="Overdue",I27="Partially paid · overdue",I27="Paid",I27="Set as-of date"),ROUND(E27-IF(F27="",0,F27),2),"")</f>
        <v/>
      </c>
      <c r="H27" s="8"/>
      <c r="I27" s="14" t="str">
        <f>IF(AND(A27="",B27="",C27="",D27="",E27="",F27="",H27=""),"",IF(OR(A27="",B27="",C27="",D27="",E27=""),"Incomplete",IF(COUNTIF($L$5:$L$1004,L27)&gt;1,"Check invoice #",IF(OR(COUNT(E27)=0,AND(F27&lt;&gt;"",COUNT(F27)=0)),"Check payment",IF(OR(E27&lt;0,IF(F27="",0,F27)&lt;0,IF(F27="",0,F27)&gt;E27),"Check payment",IF(OR(COUNT(C27)=0,COUNT(D27)=0),"Check dates",IF(D27&lt;C27,"Check dates",IF(ROUND(E27-IF(F27="",0,F27),2)=0,"Paid",IF(Setup!$B$4="","Set as-of date",IF(D27=Setup!$B$4,"Due today",IF(D27&lt;Setup!$B$4,IF(IF(F27="",0,F27)&gt;0,"Partially paid · overdue","Overdue"),IF(IF(F27="",0,F27)&gt;0,"Partially paid","Open"))))))))))))</f>
        <v/>
      </c>
      <c r="J27" s="15" t="str">
        <f>IF(OR(I27="Overdue",I27="Partially paid · overdue"),DATEDIF(D27,Setup!$B$4,"D"),IF(OR(I27="Open",I27="Partially paid",I27="Due today"),0,""))</f>
        <v/>
      </c>
      <c r="K27" s="5"/>
      <c r="L27" t="str">
        <f>IF(A27="","","k"&amp;SUBSTITUTE(SUBSTITUTE(SUBSTITUTE(SUBSTITUTE(SUBSTITUTE(SUBSTITUTE(A27,"~","{t}"),"*","{s}"),"?","{q}"),"&lt;","{lt}"),"&gt;","{gt}"),"=","{eq}"))</f>
        <v/>
      </c>
    </row>
    <row r="28" spans="1:12" x14ac:dyDescent="0.25">
      <c r="A28" s="5"/>
      <c r="B28" s="5"/>
      <c r="C28" s="8"/>
      <c r="D28" s="8"/>
      <c r="E28" s="12"/>
      <c r="F28" s="12"/>
      <c r="G28" s="13" t="str">
        <f>IF(OR(I28="Open",I28="Partially paid",I28="Due today",I28="Overdue",I28="Partially paid · overdue",I28="Paid",I28="Set as-of date"),ROUND(E28-IF(F28="",0,F28),2),"")</f>
        <v/>
      </c>
      <c r="H28" s="8"/>
      <c r="I28" s="14" t="str">
        <f>IF(AND(A28="",B28="",C28="",D28="",E28="",F28="",H28=""),"",IF(OR(A28="",B28="",C28="",D28="",E28=""),"Incomplete",IF(COUNTIF($L$5:$L$1004,L28)&gt;1,"Check invoice #",IF(OR(COUNT(E28)=0,AND(F28&lt;&gt;"",COUNT(F28)=0)),"Check payment",IF(OR(E28&lt;0,IF(F28="",0,F28)&lt;0,IF(F28="",0,F28)&gt;E28),"Check payment",IF(OR(COUNT(C28)=0,COUNT(D28)=0),"Check dates",IF(D28&lt;C28,"Check dates",IF(ROUND(E28-IF(F28="",0,F28),2)=0,"Paid",IF(Setup!$B$4="","Set as-of date",IF(D28=Setup!$B$4,"Due today",IF(D28&lt;Setup!$B$4,IF(IF(F28="",0,F28)&gt;0,"Partially paid · overdue","Overdue"),IF(IF(F28="",0,F28)&gt;0,"Partially paid","Open"))))))))))))</f>
        <v/>
      </c>
      <c r="J28" s="15" t="str">
        <f>IF(OR(I28="Overdue",I28="Partially paid · overdue"),DATEDIF(D28,Setup!$B$4,"D"),IF(OR(I28="Open",I28="Partially paid",I28="Due today"),0,""))</f>
        <v/>
      </c>
      <c r="K28" s="5"/>
      <c r="L28" t="str">
        <f>IF(A28="","","k"&amp;SUBSTITUTE(SUBSTITUTE(SUBSTITUTE(SUBSTITUTE(SUBSTITUTE(SUBSTITUTE(A28,"~","{t}"),"*","{s}"),"?","{q}"),"&lt;","{lt}"),"&gt;","{gt}"),"=","{eq}"))</f>
        <v/>
      </c>
    </row>
    <row r="29" spans="1:12" x14ac:dyDescent="0.25">
      <c r="A29" s="5"/>
      <c r="B29" s="5"/>
      <c r="C29" s="8"/>
      <c r="D29" s="8"/>
      <c r="E29" s="12"/>
      <c r="F29" s="12"/>
      <c r="G29" s="13" t="str">
        <f>IF(OR(I29="Open",I29="Partially paid",I29="Due today",I29="Overdue",I29="Partially paid · overdue",I29="Paid",I29="Set as-of date"),ROUND(E29-IF(F29="",0,F29),2),"")</f>
        <v/>
      </c>
      <c r="H29" s="8"/>
      <c r="I29" s="14" t="str">
        <f>IF(AND(A29="",B29="",C29="",D29="",E29="",F29="",H29=""),"",IF(OR(A29="",B29="",C29="",D29="",E29=""),"Incomplete",IF(COUNTIF($L$5:$L$1004,L29)&gt;1,"Check invoice #",IF(OR(COUNT(E29)=0,AND(F29&lt;&gt;"",COUNT(F29)=0)),"Check payment",IF(OR(E29&lt;0,IF(F29="",0,F29)&lt;0,IF(F29="",0,F29)&gt;E29),"Check payment",IF(OR(COUNT(C29)=0,COUNT(D29)=0),"Check dates",IF(D29&lt;C29,"Check dates",IF(ROUND(E29-IF(F29="",0,F29),2)=0,"Paid",IF(Setup!$B$4="","Set as-of date",IF(D29=Setup!$B$4,"Due today",IF(D29&lt;Setup!$B$4,IF(IF(F29="",0,F29)&gt;0,"Partially paid · overdue","Overdue"),IF(IF(F29="",0,F29)&gt;0,"Partially paid","Open"))))))))))))</f>
        <v/>
      </c>
      <c r="J29" s="15" t="str">
        <f>IF(OR(I29="Overdue",I29="Partially paid · overdue"),DATEDIF(D29,Setup!$B$4,"D"),IF(OR(I29="Open",I29="Partially paid",I29="Due today"),0,""))</f>
        <v/>
      </c>
      <c r="K29" s="5"/>
      <c r="L29" t="str">
        <f>IF(A29="","","k"&amp;SUBSTITUTE(SUBSTITUTE(SUBSTITUTE(SUBSTITUTE(SUBSTITUTE(SUBSTITUTE(A29,"~","{t}"),"*","{s}"),"?","{q}"),"&lt;","{lt}"),"&gt;","{gt}"),"=","{eq}"))</f>
        <v/>
      </c>
    </row>
    <row r="30" spans="1:12" x14ac:dyDescent="0.25">
      <c r="A30" s="5"/>
      <c r="B30" s="5"/>
      <c r="C30" s="8"/>
      <c r="D30" s="8"/>
      <c r="E30" s="12"/>
      <c r="F30" s="12"/>
      <c r="G30" s="13" t="str">
        <f>IF(OR(I30="Open",I30="Partially paid",I30="Due today",I30="Overdue",I30="Partially paid · overdue",I30="Paid",I30="Set as-of date"),ROUND(E30-IF(F30="",0,F30),2),"")</f>
        <v/>
      </c>
      <c r="H30" s="8"/>
      <c r="I30" s="14" t="str">
        <f>IF(AND(A30="",B30="",C30="",D30="",E30="",F30="",H30=""),"",IF(OR(A30="",B30="",C30="",D30="",E30=""),"Incomplete",IF(COUNTIF($L$5:$L$1004,L30)&gt;1,"Check invoice #",IF(OR(COUNT(E30)=0,AND(F30&lt;&gt;"",COUNT(F30)=0)),"Check payment",IF(OR(E30&lt;0,IF(F30="",0,F30)&lt;0,IF(F30="",0,F30)&gt;E30),"Check payment",IF(OR(COUNT(C30)=0,COUNT(D30)=0),"Check dates",IF(D30&lt;C30,"Check dates",IF(ROUND(E30-IF(F30="",0,F30),2)=0,"Paid",IF(Setup!$B$4="","Set as-of date",IF(D30=Setup!$B$4,"Due today",IF(D30&lt;Setup!$B$4,IF(IF(F30="",0,F30)&gt;0,"Partially paid · overdue","Overdue"),IF(IF(F30="",0,F30)&gt;0,"Partially paid","Open"))))))))))))</f>
        <v/>
      </c>
      <c r="J30" s="15" t="str">
        <f>IF(OR(I30="Overdue",I30="Partially paid · overdue"),DATEDIF(D30,Setup!$B$4,"D"),IF(OR(I30="Open",I30="Partially paid",I30="Due today"),0,""))</f>
        <v/>
      </c>
      <c r="K30" s="5"/>
      <c r="L30" t="str">
        <f>IF(A30="","","k"&amp;SUBSTITUTE(SUBSTITUTE(SUBSTITUTE(SUBSTITUTE(SUBSTITUTE(SUBSTITUTE(A30,"~","{t}"),"*","{s}"),"?","{q}"),"&lt;","{lt}"),"&gt;","{gt}"),"=","{eq}"))</f>
        <v/>
      </c>
    </row>
    <row r="31" spans="1:12" x14ac:dyDescent="0.25">
      <c r="A31" s="5"/>
      <c r="B31" s="5"/>
      <c r="C31" s="8"/>
      <c r="D31" s="8"/>
      <c r="E31" s="12"/>
      <c r="F31" s="12"/>
      <c r="G31" s="13" t="str">
        <f>IF(OR(I31="Open",I31="Partially paid",I31="Due today",I31="Overdue",I31="Partially paid · overdue",I31="Paid",I31="Set as-of date"),ROUND(E31-IF(F31="",0,F31),2),"")</f>
        <v/>
      </c>
      <c r="H31" s="8"/>
      <c r="I31" s="14" t="str">
        <f>IF(AND(A31="",B31="",C31="",D31="",E31="",F31="",H31=""),"",IF(OR(A31="",B31="",C31="",D31="",E31=""),"Incomplete",IF(COUNTIF($L$5:$L$1004,L31)&gt;1,"Check invoice #",IF(OR(COUNT(E31)=0,AND(F31&lt;&gt;"",COUNT(F31)=0)),"Check payment",IF(OR(E31&lt;0,IF(F31="",0,F31)&lt;0,IF(F31="",0,F31)&gt;E31),"Check payment",IF(OR(COUNT(C31)=0,COUNT(D31)=0),"Check dates",IF(D31&lt;C31,"Check dates",IF(ROUND(E31-IF(F31="",0,F31),2)=0,"Paid",IF(Setup!$B$4="","Set as-of date",IF(D31=Setup!$B$4,"Due today",IF(D31&lt;Setup!$B$4,IF(IF(F31="",0,F31)&gt;0,"Partially paid · overdue","Overdue"),IF(IF(F31="",0,F31)&gt;0,"Partially paid","Open"))))))))))))</f>
        <v/>
      </c>
      <c r="J31" s="15" t="str">
        <f>IF(OR(I31="Overdue",I31="Partially paid · overdue"),DATEDIF(D31,Setup!$B$4,"D"),IF(OR(I31="Open",I31="Partially paid",I31="Due today"),0,""))</f>
        <v/>
      </c>
      <c r="K31" s="5"/>
      <c r="L31" t="str">
        <f>IF(A31="","","k"&amp;SUBSTITUTE(SUBSTITUTE(SUBSTITUTE(SUBSTITUTE(SUBSTITUTE(SUBSTITUTE(A31,"~","{t}"),"*","{s}"),"?","{q}"),"&lt;","{lt}"),"&gt;","{gt}"),"=","{eq}"))</f>
        <v/>
      </c>
    </row>
    <row r="32" spans="1:12" x14ac:dyDescent="0.25">
      <c r="A32" s="5"/>
      <c r="B32" s="5"/>
      <c r="C32" s="8"/>
      <c r="D32" s="8"/>
      <c r="E32" s="12"/>
      <c r="F32" s="12"/>
      <c r="G32" s="13" t="str">
        <f>IF(OR(I32="Open",I32="Partially paid",I32="Due today",I32="Overdue",I32="Partially paid · overdue",I32="Paid",I32="Set as-of date"),ROUND(E32-IF(F32="",0,F32),2),"")</f>
        <v/>
      </c>
      <c r="H32" s="8"/>
      <c r="I32" s="14" t="str">
        <f>IF(AND(A32="",B32="",C32="",D32="",E32="",F32="",H32=""),"",IF(OR(A32="",B32="",C32="",D32="",E32=""),"Incomplete",IF(COUNTIF($L$5:$L$1004,L32)&gt;1,"Check invoice #",IF(OR(COUNT(E32)=0,AND(F32&lt;&gt;"",COUNT(F32)=0)),"Check payment",IF(OR(E32&lt;0,IF(F32="",0,F32)&lt;0,IF(F32="",0,F32)&gt;E32),"Check payment",IF(OR(COUNT(C32)=0,COUNT(D32)=0),"Check dates",IF(D32&lt;C32,"Check dates",IF(ROUND(E32-IF(F32="",0,F32),2)=0,"Paid",IF(Setup!$B$4="","Set as-of date",IF(D32=Setup!$B$4,"Due today",IF(D32&lt;Setup!$B$4,IF(IF(F32="",0,F32)&gt;0,"Partially paid · overdue","Overdue"),IF(IF(F32="",0,F32)&gt;0,"Partially paid","Open"))))))))))))</f>
        <v/>
      </c>
      <c r="J32" s="15" t="str">
        <f>IF(OR(I32="Overdue",I32="Partially paid · overdue"),DATEDIF(D32,Setup!$B$4,"D"),IF(OR(I32="Open",I32="Partially paid",I32="Due today"),0,""))</f>
        <v/>
      </c>
      <c r="K32" s="5"/>
      <c r="L32" t="str">
        <f>IF(A32="","","k"&amp;SUBSTITUTE(SUBSTITUTE(SUBSTITUTE(SUBSTITUTE(SUBSTITUTE(SUBSTITUTE(A32,"~","{t}"),"*","{s}"),"?","{q}"),"&lt;","{lt}"),"&gt;","{gt}"),"=","{eq}"))</f>
        <v/>
      </c>
    </row>
    <row r="33" spans="1:12" x14ac:dyDescent="0.25">
      <c r="A33" s="5"/>
      <c r="B33" s="5"/>
      <c r="C33" s="8"/>
      <c r="D33" s="8"/>
      <c r="E33" s="12"/>
      <c r="F33" s="12"/>
      <c r="G33" s="13" t="str">
        <f>IF(OR(I33="Open",I33="Partially paid",I33="Due today",I33="Overdue",I33="Partially paid · overdue",I33="Paid",I33="Set as-of date"),ROUND(E33-IF(F33="",0,F33),2),"")</f>
        <v/>
      </c>
      <c r="H33" s="8"/>
      <c r="I33" s="14" t="str">
        <f>IF(AND(A33="",B33="",C33="",D33="",E33="",F33="",H33=""),"",IF(OR(A33="",B33="",C33="",D33="",E33=""),"Incomplete",IF(COUNTIF($L$5:$L$1004,L33)&gt;1,"Check invoice #",IF(OR(COUNT(E33)=0,AND(F33&lt;&gt;"",COUNT(F33)=0)),"Check payment",IF(OR(E33&lt;0,IF(F33="",0,F33)&lt;0,IF(F33="",0,F33)&gt;E33),"Check payment",IF(OR(COUNT(C33)=0,COUNT(D33)=0),"Check dates",IF(D33&lt;C33,"Check dates",IF(ROUND(E33-IF(F33="",0,F33),2)=0,"Paid",IF(Setup!$B$4="","Set as-of date",IF(D33=Setup!$B$4,"Due today",IF(D33&lt;Setup!$B$4,IF(IF(F33="",0,F33)&gt;0,"Partially paid · overdue","Overdue"),IF(IF(F33="",0,F33)&gt;0,"Partially paid","Open"))))))))))))</f>
        <v/>
      </c>
      <c r="J33" s="15" t="str">
        <f>IF(OR(I33="Overdue",I33="Partially paid · overdue"),DATEDIF(D33,Setup!$B$4,"D"),IF(OR(I33="Open",I33="Partially paid",I33="Due today"),0,""))</f>
        <v/>
      </c>
      <c r="K33" s="5"/>
      <c r="L33" t="str">
        <f>IF(A33="","","k"&amp;SUBSTITUTE(SUBSTITUTE(SUBSTITUTE(SUBSTITUTE(SUBSTITUTE(SUBSTITUTE(A33,"~","{t}"),"*","{s}"),"?","{q}"),"&lt;","{lt}"),"&gt;","{gt}"),"=","{eq}"))</f>
        <v/>
      </c>
    </row>
    <row r="34" spans="1:12" x14ac:dyDescent="0.25">
      <c r="A34" s="5"/>
      <c r="B34" s="5"/>
      <c r="C34" s="8"/>
      <c r="D34" s="8"/>
      <c r="E34" s="12"/>
      <c r="F34" s="12"/>
      <c r="G34" s="13" t="str">
        <f>IF(OR(I34="Open",I34="Partially paid",I34="Due today",I34="Overdue",I34="Partially paid · overdue",I34="Paid",I34="Set as-of date"),ROUND(E34-IF(F34="",0,F34),2),"")</f>
        <v/>
      </c>
      <c r="H34" s="8"/>
      <c r="I34" s="14" t="str">
        <f>IF(AND(A34="",B34="",C34="",D34="",E34="",F34="",H34=""),"",IF(OR(A34="",B34="",C34="",D34="",E34=""),"Incomplete",IF(COUNTIF($L$5:$L$1004,L34)&gt;1,"Check invoice #",IF(OR(COUNT(E34)=0,AND(F34&lt;&gt;"",COUNT(F34)=0)),"Check payment",IF(OR(E34&lt;0,IF(F34="",0,F34)&lt;0,IF(F34="",0,F34)&gt;E34),"Check payment",IF(OR(COUNT(C34)=0,COUNT(D34)=0),"Check dates",IF(D34&lt;C34,"Check dates",IF(ROUND(E34-IF(F34="",0,F34),2)=0,"Paid",IF(Setup!$B$4="","Set as-of date",IF(D34=Setup!$B$4,"Due today",IF(D34&lt;Setup!$B$4,IF(IF(F34="",0,F34)&gt;0,"Partially paid · overdue","Overdue"),IF(IF(F34="",0,F34)&gt;0,"Partially paid","Open"))))))))))))</f>
        <v/>
      </c>
      <c r="J34" s="15" t="str">
        <f>IF(OR(I34="Overdue",I34="Partially paid · overdue"),DATEDIF(D34,Setup!$B$4,"D"),IF(OR(I34="Open",I34="Partially paid",I34="Due today"),0,""))</f>
        <v/>
      </c>
      <c r="K34" s="5"/>
      <c r="L34" t="str">
        <f>IF(A34="","","k"&amp;SUBSTITUTE(SUBSTITUTE(SUBSTITUTE(SUBSTITUTE(SUBSTITUTE(SUBSTITUTE(A34,"~","{t}"),"*","{s}"),"?","{q}"),"&lt;","{lt}"),"&gt;","{gt}"),"=","{eq}"))</f>
        <v/>
      </c>
    </row>
    <row r="35" spans="1:12" x14ac:dyDescent="0.25">
      <c r="A35" s="5"/>
      <c r="B35" s="5"/>
      <c r="C35" s="8"/>
      <c r="D35" s="8"/>
      <c r="E35" s="12"/>
      <c r="F35" s="12"/>
      <c r="G35" s="13" t="str">
        <f>IF(OR(I35="Open",I35="Partially paid",I35="Due today",I35="Overdue",I35="Partially paid · overdue",I35="Paid",I35="Set as-of date"),ROUND(E35-IF(F35="",0,F35),2),"")</f>
        <v/>
      </c>
      <c r="H35" s="8"/>
      <c r="I35" s="14" t="str">
        <f>IF(AND(A35="",B35="",C35="",D35="",E35="",F35="",H35=""),"",IF(OR(A35="",B35="",C35="",D35="",E35=""),"Incomplete",IF(COUNTIF($L$5:$L$1004,L35)&gt;1,"Check invoice #",IF(OR(COUNT(E35)=0,AND(F35&lt;&gt;"",COUNT(F35)=0)),"Check payment",IF(OR(E35&lt;0,IF(F35="",0,F35)&lt;0,IF(F35="",0,F35)&gt;E35),"Check payment",IF(OR(COUNT(C35)=0,COUNT(D35)=0),"Check dates",IF(D35&lt;C35,"Check dates",IF(ROUND(E35-IF(F35="",0,F35),2)=0,"Paid",IF(Setup!$B$4="","Set as-of date",IF(D35=Setup!$B$4,"Due today",IF(D35&lt;Setup!$B$4,IF(IF(F35="",0,F35)&gt;0,"Partially paid · overdue","Overdue"),IF(IF(F35="",0,F35)&gt;0,"Partially paid","Open"))))))))))))</f>
        <v/>
      </c>
      <c r="J35" s="15" t="str">
        <f>IF(OR(I35="Overdue",I35="Partially paid · overdue"),DATEDIF(D35,Setup!$B$4,"D"),IF(OR(I35="Open",I35="Partially paid",I35="Due today"),0,""))</f>
        <v/>
      </c>
      <c r="K35" s="5"/>
      <c r="L35" t="str">
        <f>IF(A35="","","k"&amp;SUBSTITUTE(SUBSTITUTE(SUBSTITUTE(SUBSTITUTE(SUBSTITUTE(SUBSTITUTE(A35,"~","{t}"),"*","{s}"),"?","{q}"),"&lt;","{lt}"),"&gt;","{gt}"),"=","{eq}"))</f>
        <v/>
      </c>
    </row>
    <row r="36" spans="1:12" x14ac:dyDescent="0.25">
      <c r="A36" s="5"/>
      <c r="B36" s="5"/>
      <c r="C36" s="8"/>
      <c r="D36" s="8"/>
      <c r="E36" s="12"/>
      <c r="F36" s="12"/>
      <c r="G36" s="13" t="str">
        <f>IF(OR(I36="Open",I36="Partially paid",I36="Due today",I36="Overdue",I36="Partially paid · overdue",I36="Paid",I36="Set as-of date"),ROUND(E36-IF(F36="",0,F36),2),"")</f>
        <v/>
      </c>
      <c r="H36" s="8"/>
      <c r="I36" s="14" t="str">
        <f>IF(AND(A36="",B36="",C36="",D36="",E36="",F36="",H36=""),"",IF(OR(A36="",B36="",C36="",D36="",E36=""),"Incomplete",IF(COUNTIF($L$5:$L$1004,L36)&gt;1,"Check invoice #",IF(OR(COUNT(E36)=0,AND(F36&lt;&gt;"",COUNT(F36)=0)),"Check payment",IF(OR(E36&lt;0,IF(F36="",0,F36)&lt;0,IF(F36="",0,F36)&gt;E36),"Check payment",IF(OR(COUNT(C36)=0,COUNT(D36)=0),"Check dates",IF(D36&lt;C36,"Check dates",IF(ROUND(E36-IF(F36="",0,F36),2)=0,"Paid",IF(Setup!$B$4="","Set as-of date",IF(D36=Setup!$B$4,"Due today",IF(D36&lt;Setup!$B$4,IF(IF(F36="",0,F36)&gt;0,"Partially paid · overdue","Overdue"),IF(IF(F36="",0,F36)&gt;0,"Partially paid","Open"))))))))))))</f>
        <v/>
      </c>
      <c r="J36" s="15" t="str">
        <f>IF(OR(I36="Overdue",I36="Partially paid · overdue"),DATEDIF(D36,Setup!$B$4,"D"),IF(OR(I36="Open",I36="Partially paid",I36="Due today"),0,""))</f>
        <v/>
      </c>
      <c r="K36" s="5"/>
      <c r="L36" t="str">
        <f>IF(A36="","","k"&amp;SUBSTITUTE(SUBSTITUTE(SUBSTITUTE(SUBSTITUTE(SUBSTITUTE(SUBSTITUTE(A36,"~","{t}"),"*","{s}"),"?","{q}"),"&lt;","{lt}"),"&gt;","{gt}"),"=","{eq}"))</f>
        <v/>
      </c>
    </row>
    <row r="37" spans="1:12" x14ac:dyDescent="0.25">
      <c r="A37" s="5"/>
      <c r="B37" s="5"/>
      <c r="C37" s="8"/>
      <c r="D37" s="8"/>
      <c r="E37" s="12"/>
      <c r="F37" s="12"/>
      <c r="G37" s="13" t="str">
        <f>IF(OR(I37="Open",I37="Partially paid",I37="Due today",I37="Overdue",I37="Partially paid · overdue",I37="Paid",I37="Set as-of date"),ROUND(E37-IF(F37="",0,F37),2),"")</f>
        <v/>
      </c>
      <c r="H37" s="8"/>
      <c r="I37" s="14" t="str">
        <f>IF(AND(A37="",B37="",C37="",D37="",E37="",F37="",H37=""),"",IF(OR(A37="",B37="",C37="",D37="",E37=""),"Incomplete",IF(COUNTIF($L$5:$L$1004,L37)&gt;1,"Check invoice #",IF(OR(COUNT(E37)=0,AND(F37&lt;&gt;"",COUNT(F37)=0)),"Check payment",IF(OR(E37&lt;0,IF(F37="",0,F37)&lt;0,IF(F37="",0,F37)&gt;E37),"Check payment",IF(OR(COUNT(C37)=0,COUNT(D37)=0),"Check dates",IF(D37&lt;C37,"Check dates",IF(ROUND(E37-IF(F37="",0,F37),2)=0,"Paid",IF(Setup!$B$4="","Set as-of date",IF(D37=Setup!$B$4,"Due today",IF(D37&lt;Setup!$B$4,IF(IF(F37="",0,F37)&gt;0,"Partially paid · overdue","Overdue"),IF(IF(F37="",0,F37)&gt;0,"Partially paid","Open"))))))))))))</f>
        <v/>
      </c>
      <c r="J37" s="15" t="str">
        <f>IF(OR(I37="Overdue",I37="Partially paid · overdue"),DATEDIF(D37,Setup!$B$4,"D"),IF(OR(I37="Open",I37="Partially paid",I37="Due today"),0,""))</f>
        <v/>
      </c>
      <c r="K37" s="5"/>
      <c r="L37" t="str">
        <f>IF(A37="","","k"&amp;SUBSTITUTE(SUBSTITUTE(SUBSTITUTE(SUBSTITUTE(SUBSTITUTE(SUBSTITUTE(A37,"~","{t}"),"*","{s}"),"?","{q}"),"&lt;","{lt}"),"&gt;","{gt}"),"=","{eq}"))</f>
        <v/>
      </c>
    </row>
    <row r="38" spans="1:12" x14ac:dyDescent="0.25">
      <c r="A38" s="5"/>
      <c r="B38" s="5"/>
      <c r="C38" s="8"/>
      <c r="D38" s="8"/>
      <c r="E38" s="12"/>
      <c r="F38" s="12"/>
      <c r="G38" s="13" t="str">
        <f>IF(OR(I38="Open",I38="Partially paid",I38="Due today",I38="Overdue",I38="Partially paid · overdue",I38="Paid",I38="Set as-of date"),ROUND(E38-IF(F38="",0,F38),2),"")</f>
        <v/>
      </c>
      <c r="H38" s="8"/>
      <c r="I38" s="14" t="str">
        <f>IF(AND(A38="",B38="",C38="",D38="",E38="",F38="",H38=""),"",IF(OR(A38="",B38="",C38="",D38="",E38=""),"Incomplete",IF(COUNTIF($L$5:$L$1004,L38)&gt;1,"Check invoice #",IF(OR(COUNT(E38)=0,AND(F38&lt;&gt;"",COUNT(F38)=0)),"Check payment",IF(OR(E38&lt;0,IF(F38="",0,F38)&lt;0,IF(F38="",0,F38)&gt;E38),"Check payment",IF(OR(COUNT(C38)=0,COUNT(D38)=0),"Check dates",IF(D38&lt;C38,"Check dates",IF(ROUND(E38-IF(F38="",0,F38),2)=0,"Paid",IF(Setup!$B$4="","Set as-of date",IF(D38=Setup!$B$4,"Due today",IF(D38&lt;Setup!$B$4,IF(IF(F38="",0,F38)&gt;0,"Partially paid · overdue","Overdue"),IF(IF(F38="",0,F38)&gt;0,"Partially paid","Open"))))))))))))</f>
        <v/>
      </c>
      <c r="J38" s="15" t="str">
        <f>IF(OR(I38="Overdue",I38="Partially paid · overdue"),DATEDIF(D38,Setup!$B$4,"D"),IF(OR(I38="Open",I38="Partially paid",I38="Due today"),0,""))</f>
        <v/>
      </c>
      <c r="K38" s="5"/>
      <c r="L38" t="str">
        <f>IF(A38="","","k"&amp;SUBSTITUTE(SUBSTITUTE(SUBSTITUTE(SUBSTITUTE(SUBSTITUTE(SUBSTITUTE(A38,"~","{t}"),"*","{s}"),"?","{q}"),"&lt;","{lt}"),"&gt;","{gt}"),"=","{eq}"))</f>
        <v/>
      </c>
    </row>
    <row r="39" spans="1:12" x14ac:dyDescent="0.25">
      <c r="A39" s="5"/>
      <c r="B39" s="5"/>
      <c r="C39" s="8"/>
      <c r="D39" s="8"/>
      <c r="E39" s="12"/>
      <c r="F39" s="12"/>
      <c r="G39" s="13" t="str">
        <f>IF(OR(I39="Open",I39="Partially paid",I39="Due today",I39="Overdue",I39="Partially paid · overdue",I39="Paid",I39="Set as-of date"),ROUND(E39-IF(F39="",0,F39),2),"")</f>
        <v/>
      </c>
      <c r="H39" s="8"/>
      <c r="I39" s="14" t="str">
        <f>IF(AND(A39="",B39="",C39="",D39="",E39="",F39="",H39=""),"",IF(OR(A39="",B39="",C39="",D39="",E39=""),"Incomplete",IF(COUNTIF($L$5:$L$1004,L39)&gt;1,"Check invoice #",IF(OR(COUNT(E39)=0,AND(F39&lt;&gt;"",COUNT(F39)=0)),"Check payment",IF(OR(E39&lt;0,IF(F39="",0,F39)&lt;0,IF(F39="",0,F39)&gt;E39),"Check payment",IF(OR(COUNT(C39)=0,COUNT(D39)=0),"Check dates",IF(D39&lt;C39,"Check dates",IF(ROUND(E39-IF(F39="",0,F39),2)=0,"Paid",IF(Setup!$B$4="","Set as-of date",IF(D39=Setup!$B$4,"Due today",IF(D39&lt;Setup!$B$4,IF(IF(F39="",0,F39)&gt;0,"Partially paid · overdue","Overdue"),IF(IF(F39="",0,F39)&gt;0,"Partially paid","Open"))))))))))))</f>
        <v/>
      </c>
      <c r="J39" s="15" t="str">
        <f>IF(OR(I39="Overdue",I39="Partially paid · overdue"),DATEDIF(D39,Setup!$B$4,"D"),IF(OR(I39="Open",I39="Partially paid",I39="Due today"),0,""))</f>
        <v/>
      </c>
      <c r="K39" s="5"/>
      <c r="L39" t="str">
        <f>IF(A39="","","k"&amp;SUBSTITUTE(SUBSTITUTE(SUBSTITUTE(SUBSTITUTE(SUBSTITUTE(SUBSTITUTE(A39,"~","{t}"),"*","{s}"),"?","{q}"),"&lt;","{lt}"),"&gt;","{gt}"),"=","{eq}"))</f>
        <v/>
      </c>
    </row>
    <row r="40" spans="1:12" x14ac:dyDescent="0.25">
      <c r="A40" s="5"/>
      <c r="B40" s="5"/>
      <c r="C40" s="8"/>
      <c r="D40" s="8"/>
      <c r="E40" s="12"/>
      <c r="F40" s="12"/>
      <c r="G40" s="13" t="str">
        <f>IF(OR(I40="Open",I40="Partially paid",I40="Due today",I40="Overdue",I40="Partially paid · overdue",I40="Paid",I40="Set as-of date"),ROUND(E40-IF(F40="",0,F40),2),"")</f>
        <v/>
      </c>
      <c r="H40" s="8"/>
      <c r="I40" s="14" t="str">
        <f>IF(AND(A40="",B40="",C40="",D40="",E40="",F40="",H40=""),"",IF(OR(A40="",B40="",C40="",D40="",E40=""),"Incomplete",IF(COUNTIF($L$5:$L$1004,L40)&gt;1,"Check invoice #",IF(OR(COUNT(E40)=0,AND(F40&lt;&gt;"",COUNT(F40)=0)),"Check payment",IF(OR(E40&lt;0,IF(F40="",0,F40)&lt;0,IF(F40="",0,F40)&gt;E40),"Check payment",IF(OR(COUNT(C40)=0,COUNT(D40)=0),"Check dates",IF(D40&lt;C40,"Check dates",IF(ROUND(E40-IF(F40="",0,F40),2)=0,"Paid",IF(Setup!$B$4="","Set as-of date",IF(D40=Setup!$B$4,"Due today",IF(D40&lt;Setup!$B$4,IF(IF(F40="",0,F40)&gt;0,"Partially paid · overdue","Overdue"),IF(IF(F40="",0,F40)&gt;0,"Partially paid","Open"))))))))))))</f>
        <v/>
      </c>
      <c r="J40" s="15" t="str">
        <f>IF(OR(I40="Overdue",I40="Partially paid · overdue"),DATEDIF(D40,Setup!$B$4,"D"),IF(OR(I40="Open",I40="Partially paid",I40="Due today"),0,""))</f>
        <v/>
      </c>
      <c r="K40" s="5"/>
      <c r="L40" t="str">
        <f>IF(A40="","","k"&amp;SUBSTITUTE(SUBSTITUTE(SUBSTITUTE(SUBSTITUTE(SUBSTITUTE(SUBSTITUTE(A40,"~","{t}"),"*","{s}"),"?","{q}"),"&lt;","{lt}"),"&gt;","{gt}"),"=","{eq}"))</f>
        <v/>
      </c>
    </row>
    <row r="41" spans="1:12" x14ac:dyDescent="0.25">
      <c r="A41" s="5"/>
      <c r="B41" s="5"/>
      <c r="C41" s="8"/>
      <c r="D41" s="8"/>
      <c r="E41" s="12"/>
      <c r="F41" s="12"/>
      <c r="G41" s="13" t="str">
        <f>IF(OR(I41="Open",I41="Partially paid",I41="Due today",I41="Overdue",I41="Partially paid · overdue",I41="Paid",I41="Set as-of date"),ROUND(E41-IF(F41="",0,F41),2),"")</f>
        <v/>
      </c>
      <c r="H41" s="8"/>
      <c r="I41" s="14" t="str">
        <f>IF(AND(A41="",B41="",C41="",D41="",E41="",F41="",H41=""),"",IF(OR(A41="",B41="",C41="",D41="",E41=""),"Incomplete",IF(COUNTIF($L$5:$L$1004,L41)&gt;1,"Check invoice #",IF(OR(COUNT(E41)=0,AND(F41&lt;&gt;"",COUNT(F41)=0)),"Check payment",IF(OR(E41&lt;0,IF(F41="",0,F41)&lt;0,IF(F41="",0,F41)&gt;E41),"Check payment",IF(OR(COUNT(C41)=0,COUNT(D41)=0),"Check dates",IF(D41&lt;C41,"Check dates",IF(ROUND(E41-IF(F41="",0,F41),2)=0,"Paid",IF(Setup!$B$4="","Set as-of date",IF(D41=Setup!$B$4,"Due today",IF(D41&lt;Setup!$B$4,IF(IF(F41="",0,F41)&gt;0,"Partially paid · overdue","Overdue"),IF(IF(F41="",0,F41)&gt;0,"Partially paid","Open"))))))))))))</f>
        <v/>
      </c>
      <c r="J41" s="15" t="str">
        <f>IF(OR(I41="Overdue",I41="Partially paid · overdue"),DATEDIF(D41,Setup!$B$4,"D"),IF(OR(I41="Open",I41="Partially paid",I41="Due today"),0,""))</f>
        <v/>
      </c>
      <c r="K41" s="5"/>
      <c r="L41" t="str">
        <f>IF(A41="","","k"&amp;SUBSTITUTE(SUBSTITUTE(SUBSTITUTE(SUBSTITUTE(SUBSTITUTE(SUBSTITUTE(A41,"~","{t}"),"*","{s}"),"?","{q}"),"&lt;","{lt}"),"&gt;","{gt}"),"=","{eq}"))</f>
        <v/>
      </c>
    </row>
    <row r="42" spans="1:12" x14ac:dyDescent="0.25">
      <c r="A42" s="5"/>
      <c r="B42" s="5"/>
      <c r="C42" s="8"/>
      <c r="D42" s="8"/>
      <c r="E42" s="12"/>
      <c r="F42" s="12"/>
      <c r="G42" s="13" t="str">
        <f>IF(OR(I42="Open",I42="Partially paid",I42="Due today",I42="Overdue",I42="Partially paid · overdue",I42="Paid",I42="Set as-of date"),ROUND(E42-IF(F42="",0,F42),2),"")</f>
        <v/>
      </c>
      <c r="H42" s="8"/>
      <c r="I42" s="14" t="str">
        <f>IF(AND(A42="",B42="",C42="",D42="",E42="",F42="",H42=""),"",IF(OR(A42="",B42="",C42="",D42="",E42=""),"Incomplete",IF(COUNTIF($L$5:$L$1004,L42)&gt;1,"Check invoice #",IF(OR(COUNT(E42)=0,AND(F42&lt;&gt;"",COUNT(F42)=0)),"Check payment",IF(OR(E42&lt;0,IF(F42="",0,F42)&lt;0,IF(F42="",0,F42)&gt;E42),"Check payment",IF(OR(COUNT(C42)=0,COUNT(D42)=0),"Check dates",IF(D42&lt;C42,"Check dates",IF(ROUND(E42-IF(F42="",0,F42),2)=0,"Paid",IF(Setup!$B$4="","Set as-of date",IF(D42=Setup!$B$4,"Due today",IF(D42&lt;Setup!$B$4,IF(IF(F42="",0,F42)&gt;0,"Partially paid · overdue","Overdue"),IF(IF(F42="",0,F42)&gt;0,"Partially paid","Open"))))))))))))</f>
        <v/>
      </c>
      <c r="J42" s="15" t="str">
        <f>IF(OR(I42="Overdue",I42="Partially paid · overdue"),DATEDIF(D42,Setup!$B$4,"D"),IF(OR(I42="Open",I42="Partially paid",I42="Due today"),0,""))</f>
        <v/>
      </c>
      <c r="K42" s="5"/>
      <c r="L42" t="str">
        <f>IF(A42="","","k"&amp;SUBSTITUTE(SUBSTITUTE(SUBSTITUTE(SUBSTITUTE(SUBSTITUTE(SUBSTITUTE(A42,"~","{t}"),"*","{s}"),"?","{q}"),"&lt;","{lt}"),"&gt;","{gt}"),"=","{eq}"))</f>
        <v/>
      </c>
    </row>
    <row r="43" spans="1:12" x14ac:dyDescent="0.25">
      <c r="A43" s="5"/>
      <c r="B43" s="5"/>
      <c r="C43" s="8"/>
      <c r="D43" s="8"/>
      <c r="E43" s="12"/>
      <c r="F43" s="12"/>
      <c r="G43" s="13" t="str">
        <f>IF(OR(I43="Open",I43="Partially paid",I43="Due today",I43="Overdue",I43="Partially paid · overdue",I43="Paid",I43="Set as-of date"),ROUND(E43-IF(F43="",0,F43),2),"")</f>
        <v/>
      </c>
      <c r="H43" s="8"/>
      <c r="I43" s="14" t="str">
        <f>IF(AND(A43="",B43="",C43="",D43="",E43="",F43="",H43=""),"",IF(OR(A43="",B43="",C43="",D43="",E43=""),"Incomplete",IF(COUNTIF($L$5:$L$1004,L43)&gt;1,"Check invoice #",IF(OR(COUNT(E43)=0,AND(F43&lt;&gt;"",COUNT(F43)=0)),"Check payment",IF(OR(E43&lt;0,IF(F43="",0,F43)&lt;0,IF(F43="",0,F43)&gt;E43),"Check payment",IF(OR(COUNT(C43)=0,COUNT(D43)=0),"Check dates",IF(D43&lt;C43,"Check dates",IF(ROUND(E43-IF(F43="",0,F43),2)=0,"Paid",IF(Setup!$B$4="","Set as-of date",IF(D43=Setup!$B$4,"Due today",IF(D43&lt;Setup!$B$4,IF(IF(F43="",0,F43)&gt;0,"Partially paid · overdue","Overdue"),IF(IF(F43="",0,F43)&gt;0,"Partially paid","Open"))))))))))))</f>
        <v/>
      </c>
      <c r="J43" s="15" t="str">
        <f>IF(OR(I43="Overdue",I43="Partially paid · overdue"),DATEDIF(D43,Setup!$B$4,"D"),IF(OR(I43="Open",I43="Partially paid",I43="Due today"),0,""))</f>
        <v/>
      </c>
      <c r="K43" s="5"/>
      <c r="L43" t="str">
        <f>IF(A43="","","k"&amp;SUBSTITUTE(SUBSTITUTE(SUBSTITUTE(SUBSTITUTE(SUBSTITUTE(SUBSTITUTE(A43,"~","{t}"),"*","{s}"),"?","{q}"),"&lt;","{lt}"),"&gt;","{gt}"),"=","{eq}"))</f>
        <v/>
      </c>
    </row>
    <row r="44" spans="1:12" x14ac:dyDescent="0.25">
      <c r="A44" s="5"/>
      <c r="B44" s="5"/>
      <c r="C44" s="8"/>
      <c r="D44" s="8"/>
      <c r="E44" s="12"/>
      <c r="F44" s="12"/>
      <c r="G44" s="13" t="str">
        <f>IF(OR(I44="Open",I44="Partially paid",I44="Due today",I44="Overdue",I44="Partially paid · overdue",I44="Paid",I44="Set as-of date"),ROUND(E44-IF(F44="",0,F44),2),"")</f>
        <v/>
      </c>
      <c r="H44" s="8"/>
      <c r="I44" s="14" t="str">
        <f>IF(AND(A44="",B44="",C44="",D44="",E44="",F44="",H44=""),"",IF(OR(A44="",B44="",C44="",D44="",E44=""),"Incomplete",IF(COUNTIF($L$5:$L$1004,L44)&gt;1,"Check invoice #",IF(OR(COUNT(E44)=0,AND(F44&lt;&gt;"",COUNT(F44)=0)),"Check payment",IF(OR(E44&lt;0,IF(F44="",0,F44)&lt;0,IF(F44="",0,F44)&gt;E44),"Check payment",IF(OR(COUNT(C44)=0,COUNT(D44)=0),"Check dates",IF(D44&lt;C44,"Check dates",IF(ROUND(E44-IF(F44="",0,F44),2)=0,"Paid",IF(Setup!$B$4="","Set as-of date",IF(D44=Setup!$B$4,"Due today",IF(D44&lt;Setup!$B$4,IF(IF(F44="",0,F44)&gt;0,"Partially paid · overdue","Overdue"),IF(IF(F44="",0,F44)&gt;0,"Partially paid","Open"))))))))))))</f>
        <v/>
      </c>
      <c r="J44" s="15" t="str">
        <f>IF(OR(I44="Overdue",I44="Partially paid · overdue"),DATEDIF(D44,Setup!$B$4,"D"),IF(OR(I44="Open",I44="Partially paid",I44="Due today"),0,""))</f>
        <v/>
      </c>
      <c r="K44" s="5"/>
      <c r="L44" t="str">
        <f>IF(A44="","","k"&amp;SUBSTITUTE(SUBSTITUTE(SUBSTITUTE(SUBSTITUTE(SUBSTITUTE(SUBSTITUTE(A44,"~","{t}"),"*","{s}"),"?","{q}"),"&lt;","{lt}"),"&gt;","{gt}"),"=","{eq}"))</f>
        <v/>
      </c>
    </row>
    <row r="45" spans="1:12" x14ac:dyDescent="0.25">
      <c r="A45" s="5"/>
      <c r="B45" s="5"/>
      <c r="C45" s="8"/>
      <c r="D45" s="8"/>
      <c r="E45" s="12"/>
      <c r="F45" s="12"/>
      <c r="G45" s="13" t="str">
        <f>IF(OR(I45="Open",I45="Partially paid",I45="Due today",I45="Overdue",I45="Partially paid · overdue",I45="Paid",I45="Set as-of date"),ROUND(E45-IF(F45="",0,F45),2),"")</f>
        <v/>
      </c>
      <c r="H45" s="8"/>
      <c r="I45" s="14" t="str">
        <f>IF(AND(A45="",B45="",C45="",D45="",E45="",F45="",H45=""),"",IF(OR(A45="",B45="",C45="",D45="",E45=""),"Incomplete",IF(COUNTIF($L$5:$L$1004,L45)&gt;1,"Check invoice #",IF(OR(COUNT(E45)=0,AND(F45&lt;&gt;"",COUNT(F45)=0)),"Check payment",IF(OR(E45&lt;0,IF(F45="",0,F45)&lt;0,IF(F45="",0,F45)&gt;E45),"Check payment",IF(OR(COUNT(C45)=0,COUNT(D45)=0),"Check dates",IF(D45&lt;C45,"Check dates",IF(ROUND(E45-IF(F45="",0,F45),2)=0,"Paid",IF(Setup!$B$4="","Set as-of date",IF(D45=Setup!$B$4,"Due today",IF(D45&lt;Setup!$B$4,IF(IF(F45="",0,F45)&gt;0,"Partially paid · overdue","Overdue"),IF(IF(F45="",0,F45)&gt;0,"Partially paid","Open"))))))))))))</f>
        <v/>
      </c>
      <c r="J45" s="15" t="str">
        <f>IF(OR(I45="Overdue",I45="Partially paid · overdue"),DATEDIF(D45,Setup!$B$4,"D"),IF(OR(I45="Open",I45="Partially paid",I45="Due today"),0,""))</f>
        <v/>
      </c>
      <c r="K45" s="5"/>
      <c r="L45" t="str">
        <f>IF(A45="","","k"&amp;SUBSTITUTE(SUBSTITUTE(SUBSTITUTE(SUBSTITUTE(SUBSTITUTE(SUBSTITUTE(A45,"~","{t}"),"*","{s}"),"?","{q}"),"&lt;","{lt}"),"&gt;","{gt}"),"=","{eq}"))</f>
        <v/>
      </c>
    </row>
    <row r="46" spans="1:12" x14ac:dyDescent="0.25">
      <c r="A46" s="5"/>
      <c r="B46" s="5"/>
      <c r="C46" s="8"/>
      <c r="D46" s="8"/>
      <c r="E46" s="12"/>
      <c r="F46" s="12"/>
      <c r="G46" s="13" t="str">
        <f>IF(OR(I46="Open",I46="Partially paid",I46="Due today",I46="Overdue",I46="Partially paid · overdue",I46="Paid",I46="Set as-of date"),ROUND(E46-IF(F46="",0,F46),2),"")</f>
        <v/>
      </c>
      <c r="H46" s="8"/>
      <c r="I46" s="14" t="str">
        <f>IF(AND(A46="",B46="",C46="",D46="",E46="",F46="",H46=""),"",IF(OR(A46="",B46="",C46="",D46="",E46=""),"Incomplete",IF(COUNTIF($L$5:$L$1004,L46)&gt;1,"Check invoice #",IF(OR(COUNT(E46)=0,AND(F46&lt;&gt;"",COUNT(F46)=0)),"Check payment",IF(OR(E46&lt;0,IF(F46="",0,F46)&lt;0,IF(F46="",0,F46)&gt;E46),"Check payment",IF(OR(COUNT(C46)=0,COUNT(D46)=0),"Check dates",IF(D46&lt;C46,"Check dates",IF(ROUND(E46-IF(F46="",0,F46),2)=0,"Paid",IF(Setup!$B$4="","Set as-of date",IF(D46=Setup!$B$4,"Due today",IF(D46&lt;Setup!$B$4,IF(IF(F46="",0,F46)&gt;0,"Partially paid · overdue","Overdue"),IF(IF(F46="",0,F46)&gt;0,"Partially paid","Open"))))))))))))</f>
        <v/>
      </c>
      <c r="J46" s="15" t="str">
        <f>IF(OR(I46="Overdue",I46="Partially paid · overdue"),DATEDIF(D46,Setup!$B$4,"D"),IF(OR(I46="Open",I46="Partially paid",I46="Due today"),0,""))</f>
        <v/>
      </c>
      <c r="K46" s="5"/>
      <c r="L46" t="str">
        <f>IF(A46="","","k"&amp;SUBSTITUTE(SUBSTITUTE(SUBSTITUTE(SUBSTITUTE(SUBSTITUTE(SUBSTITUTE(A46,"~","{t}"),"*","{s}"),"?","{q}"),"&lt;","{lt}"),"&gt;","{gt}"),"=","{eq}"))</f>
        <v/>
      </c>
    </row>
    <row r="47" spans="1:12" x14ac:dyDescent="0.25">
      <c r="A47" s="5"/>
      <c r="B47" s="5"/>
      <c r="C47" s="8"/>
      <c r="D47" s="8"/>
      <c r="E47" s="12"/>
      <c r="F47" s="12"/>
      <c r="G47" s="13" t="str">
        <f>IF(OR(I47="Open",I47="Partially paid",I47="Due today",I47="Overdue",I47="Partially paid · overdue",I47="Paid",I47="Set as-of date"),ROUND(E47-IF(F47="",0,F47),2),"")</f>
        <v/>
      </c>
      <c r="H47" s="8"/>
      <c r="I47" s="14" t="str">
        <f>IF(AND(A47="",B47="",C47="",D47="",E47="",F47="",H47=""),"",IF(OR(A47="",B47="",C47="",D47="",E47=""),"Incomplete",IF(COUNTIF($L$5:$L$1004,L47)&gt;1,"Check invoice #",IF(OR(COUNT(E47)=0,AND(F47&lt;&gt;"",COUNT(F47)=0)),"Check payment",IF(OR(E47&lt;0,IF(F47="",0,F47)&lt;0,IF(F47="",0,F47)&gt;E47),"Check payment",IF(OR(COUNT(C47)=0,COUNT(D47)=0),"Check dates",IF(D47&lt;C47,"Check dates",IF(ROUND(E47-IF(F47="",0,F47),2)=0,"Paid",IF(Setup!$B$4="","Set as-of date",IF(D47=Setup!$B$4,"Due today",IF(D47&lt;Setup!$B$4,IF(IF(F47="",0,F47)&gt;0,"Partially paid · overdue","Overdue"),IF(IF(F47="",0,F47)&gt;0,"Partially paid","Open"))))))))))))</f>
        <v/>
      </c>
      <c r="J47" s="15" t="str">
        <f>IF(OR(I47="Overdue",I47="Partially paid · overdue"),DATEDIF(D47,Setup!$B$4,"D"),IF(OR(I47="Open",I47="Partially paid",I47="Due today"),0,""))</f>
        <v/>
      </c>
      <c r="K47" s="5"/>
      <c r="L47" t="str">
        <f>IF(A47="","","k"&amp;SUBSTITUTE(SUBSTITUTE(SUBSTITUTE(SUBSTITUTE(SUBSTITUTE(SUBSTITUTE(A47,"~","{t}"),"*","{s}"),"?","{q}"),"&lt;","{lt}"),"&gt;","{gt}"),"=","{eq}"))</f>
        <v/>
      </c>
    </row>
    <row r="48" spans="1:12" x14ac:dyDescent="0.25">
      <c r="A48" s="5"/>
      <c r="B48" s="5"/>
      <c r="C48" s="8"/>
      <c r="D48" s="8"/>
      <c r="E48" s="12"/>
      <c r="F48" s="12"/>
      <c r="G48" s="13" t="str">
        <f>IF(OR(I48="Open",I48="Partially paid",I48="Due today",I48="Overdue",I48="Partially paid · overdue",I48="Paid",I48="Set as-of date"),ROUND(E48-IF(F48="",0,F48),2),"")</f>
        <v/>
      </c>
      <c r="H48" s="8"/>
      <c r="I48" s="14" t="str">
        <f>IF(AND(A48="",B48="",C48="",D48="",E48="",F48="",H48=""),"",IF(OR(A48="",B48="",C48="",D48="",E48=""),"Incomplete",IF(COUNTIF($L$5:$L$1004,L48)&gt;1,"Check invoice #",IF(OR(COUNT(E48)=0,AND(F48&lt;&gt;"",COUNT(F48)=0)),"Check payment",IF(OR(E48&lt;0,IF(F48="",0,F48)&lt;0,IF(F48="",0,F48)&gt;E48),"Check payment",IF(OR(COUNT(C48)=0,COUNT(D48)=0),"Check dates",IF(D48&lt;C48,"Check dates",IF(ROUND(E48-IF(F48="",0,F48),2)=0,"Paid",IF(Setup!$B$4="","Set as-of date",IF(D48=Setup!$B$4,"Due today",IF(D48&lt;Setup!$B$4,IF(IF(F48="",0,F48)&gt;0,"Partially paid · overdue","Overdue"),IF(IF(F48="",0,F48)&gt;0,"Partially paid","Open"))))))))))))</f>
        <v/>
      </c>
      <c r="J48" s="15" t="str">
        <f>IF(OR(I48="Overdue",I48="Partially paid · overdue"),DATEDIF(D48,Setup!$B$4,"D"),IF(OR(I48="Open",I48="Partially paid",I48="Due today"),0,""))</f>
        <v/>
      </c>
      <c r="K48" s="5"/>
      <c r="L48" t="str">
        <f>IF(A48="","","k"&amp;SUBSTITUTE(SUBSTITUTE(SUBSTITUTE(SUBSTITUTE(SUBSTITUTE(SUBSTITUTE(A48,"~","{t}"),"*","{s}"),"?","{q}"),"&lt;","{lt}"),"&gt;","{gt}"),"=","{eq}"))</f>
        <v/>
      </c>
    </row>
    <row r="49" spans="1:12" x14ac:dyDescent="0.25">
      <c r="A49" s="5"/>
      <c r="B49" s="5"/>
      <c r="C49" s="8"/>
      <c r="D49" s="8"/>
      <c r="E49" s="12"/>
      <c r="F49" s="12"/>
      <c r="G49" s="13" t="str">
        <f>IF(OR(I49="Open",I49="Partially paid",I49="Due today",I49="Overdue",I49="Partially paid · overdue",I49="Paid",I49="Set as-of date"),ROUND(E49-IF(F49="",0,F49),2),"")</f>
        <v/>
      </c>
      <c r="H49" s="8"/>
      <c r="I49" s="14" t="str">
        <f>IF(AND(A49="",B49="",C49="",D49="",E49="",F49="",H49=""),"",IF(OR(A49="",B49="",C49="",D49="",E49=""),"Incomplete",IF(COUNTIF($L$5:$L$1004,L49)&gt;1,"Check invoice #",IF(OR(COUNT(E49)=0,AND(F49&lt;&gt;"",COUNT(F49)=0)),"Check payment",IF(OR(E49&lt;0,IF(F49="",0,F49)&lt;0,IF(F49="",0,F49)&gt;E49),"Check payment",IF(OR(COUNT(C49)=0,COUNT(D49)=0),"Check dates",IF(D49&lt;C49,"Check dates",IF(ROUND(E49-IF(F49="",0,F49),2)=0,"Paid",IF(Setup!$B$4="","Set as-of date",IF(D49=Setup!$B$4,"Due today",IF(D49&lt;Setup!$B$4,IF(IF(F49="",0,F49)&gt;0,"Partially paid · overdue","Overdue"),IF(IF(F49="",0,F49)&gt;0,"Partially paid","Open"))))))))))))</f>
        <v/>
      </c>
      <c r="J49" s="15" t="str">
        <f>IF(OR(I49="Overdue",I49="Partially paid · overdue"),DATEDIF(D49,Setup!$B$4,"D"),IF(OR(I49="Open",I49="Partially paid",I49="Due today"),0,""))</f>
        <v/>
      </c>
      <c r="K49" s="5"/>
      <c r="L49" t="str">
        <f>IF(A49="","","k"&amp;SUBSTITUTE(SUBSTITUTE(SUBSTITUTE(SUBSTITUTE(SUBSTITUTE(SUBSTITUTE(A49,"~","{t}"),"*","{s}"),"?","{q}"),"&lt;","{lt}"),"&gt;","{gt}"),"=","{eq}"))</f>
        <v/>
      </c>
    </row>
    <row r="50" spans="1:12" x14ac:dyDescent="0.25">
      <c r="A50" s="5"/>
      <c r="B50" s="5"/>
      <c r="C50" s="8"/>
      <c r="D50" s="8"/>
      <c r="E50" s="12"/>
      <c r="F50" s="12"/>
      <c r="G50" s="13" t="str">
        <f>IF(OR(I50="Open",I50="Partially paid",I50="Due today",I50="Overdue",I50="Partially paid · overdue",I50="Paid",I50="Set as-of date"),ROUND(E50-IF(F50="",0,F50),2),"")</f>
        <v/>
      </c>
      <c r="H50" s="8"/>
      <c r="I50" s="14" t="str">
        <f>IF(AND(A50="",B50="",C50="",D50="",E50="",F50="",H50=""),"",IF(OR(A50="",B50="",C50="",D50="",E50=""),"Incomplete",IF(COUNTIF($L$5:$L$1004,L50)&gt;1,"Check invoice #",IF(OR(COUNT(E50)=0,AND(F50&lt;&gt;"",COUNT(F50)=0)),"Check payment",IF(OR(E50&lt;0,IF(F50="",0,F50)&lt;0,IF(F50="",0,F50)&gt;E50),"Check payment",IF(OR(COUNT(C50)=0,COUNT(D50)=0),"Check dates",IF(D50&lt;C50,"Check dates",IF(ROUND(E50-IF(F50="",0,F50),2)=0,"Paid",IF(Setup!$B$4="","Set as-of date",IF(D50=Setup!$B$4,"Due today",IF(D50&lt;Setup!$B$4,IF(IF(F50="",0,F50)&gt;0,"Partially paid · overdue","Overdue"),IF(IF(F50="",0,F50)&gt;0,"Partially paid","Open"))))))))))))</f>
        <v/>
      </c>
      <c r="J50" s="15" t="str">
        <f>IF(OR(I50="Overdue",I50="Partially paid · overdue"),DATEDIF(D50,Setup!$B$4,"D"),IF(OR(I50="Open",I50="Partially paid",I50="Due today"),0,""))</f>
        <v/>
      </c>
      <c r="K50" s="5"/>
      <c r="L50" t="str">
        <f>IF(A50="","","k"&amp;SUBSTITUTE(SUBSTITUTE(SUBSTITUTE(SUBSTITUTE(SUBSTITUTE(SUBSTITUTE(A50,"~","{t}"),"*","{s}"),"?","{q}"),"&lt;","{lt}"),"&gt;","{gt}"),"=","{eq}"))</f>
        <v/>
      </c>
    </row>
    <row r="51" spans="1:12" x14ac:dyDescent="0.25">
      <c r="A51" s="5"/>
      <c r="B51" s="5"/>
      <c r="C51" s="8"/>
      <c r="D51" s="8"/>
      <c r="E51" s="12"/>
      <c r="F51" s="12"/>
      <c r="G51" s="13" t="str">
        <f>IF(OR(I51="Open",I51="Partially paid",I51="Due today",I51="Overdue",I51="Partially paid · overdue",I51="Paid",I51="Set as-of date"),ROUND(E51-IF(F51="",0,F51),2),"")</f>
        <v/>
      </c>
      <c r="H51" s="8"/>
      <c r="I51" s="14" t="str">
        <f>IF(AND(A51="",B51="",C51="",D51="",E51="",F51="",H51=""),"",IF(OR(A51="",B51="",C51="",D51="",E51=""),"Incomplete",IF(COUNTIF($L$5:$L$1004,L51)&gt;1,"Check invoice #",IF(OR(COUNT(E51)=0,AND(F51&lt;&gt;"",COUNT(F51)=0)),"Check payment",IF(OR(E51&lt;0,IF(F51="",0,F51)&lt;0,IF(F51="",0,F51)&gt;E51),"Check payment",IF(OR(COUNT(C51)=0,COUNT(D51)=0),"Check dates",IF(D51&lt;C51,"Check dates",IF(ROUND(E51-IF(F51="",0,F51),2)=0,"Paid",IF(Setup!$B$4="","Set as-of date",IF(D51=Setup!$B$4,"Due today",IF(D51&lt;Setup!$B$4,IF(IF(F51="",0,F51)&gt;0,"Partially paid · overdue","Overdue"),IF(IF(F51="",0,F51)&gt;0,"Partially paid","Open"))))))))))))</f>
        <v/>
      </c>
      <c r="J51" s="15" t="str">
        <f>IF(OR(I51="Overdue",I51="Partially paid · overdue"),DATEDIF(D51,Setup!$B$4,"D"),IF(OR(I51="Open",I51="Partially paid",I51="Due today"),0,""))</f>
        <v/>
      </c>
      <c r="K51" s="5"/>
      <c r="L51" t="str">
        <f>IF(A51="","","k"&amp;SUBSTITUTE(SUBSTITUTE(SUBSTITUTE(SUBSTITUTE(SUBSTITUTE(SUBSTITUTE(A51,"~","{t}"),"*","{s}"),"?","{q}"),"&lt;","{lt}"),"&gt;","{gt}"),"=","{eq}"))</f>
        <v/>
      </c>
    </row>
    <row r="52" spans="1:12" x14ac:dyDescent="0.25">
      <c r="A52" s="5"/>
      <c r="B52" s="5"/>
      <c r="C52" s="8"/>
      <c r="D52" s="8"/>
      <c r="E52" s="12"/>
      <c r="F52" s="12"/>
      <c r="G52" s="13" t="str">
        <f>IF(OR(I52="Open",I52="Partially paid",I52="Due today",I52="Overdue",I52="Partially paid · overdue",I52="Paid",I52="Set as-of date"),ROUND(E52-IF(F52="",0,F52),2),"")</f>
        <v/>
      </c>
      <c r="H52" s="8"/>
      <c r="I52" s="14" t="str">
        <f>IF(AND(A52="",B52="",C52="",D52="",E52="",F52="",H52=""),"",IF(OR(A52="",B52="",C52="",D52="",E52=""),"Incomplete",IF(COUNTIF($L$5:$L$1004,L52)&gt;1,"Check invoice #",IF(OR(COUNT(E52)=0,AND(F52&lt;&gt;"",COUNT(F52)=0)),"Check payment",IF(OR(E52&lt;0,IF(F52="",0,F52)&lt;0,IF(F52="",0,F52)&gt;E52),"Check payment",IF(OR(COUNT(C52)=0,COUNT(D52)=0),"Check dates",IF(D52&lt;C52,"Check dates",IF(ROUND(E52-IF(F52="",0,F52),2)=0,"Paid",IF(Setup!$B$4="","Set as-of date",IF(D52=Setup!$B$4,"Due today",IF(D52&lt;Setup!$B$4,IF(IF(F52="",0,F52)&gt;0,"Partially paid · overdue","Overdue"),IF(IF(F52="",0,F52)&gt;0,"Partially paid","Open"))))))))))))</f>
        <v/>
      </c>
      <c r="J52" s="15" t="str">
        <f>IF(OR(I52="Overdue",I52="Partially paid · overdue"),DATEDIF(D52,Setup!$B$4,"D"),IF(OR(I52="Open",I52="Partially paid",I52="Due today"),0,""))</f>
        <v/>
      </c>
      <c r="K52" s="5"/>
      <c r="L52" t="str">
        <f>IF(A52="","","k"&amp;SUBSTITUTE(SUBSTITUTE(SUBSTITUTE(SUBSTITUTE(SUBSTITUTE(SUBSTITUTE(A52,"~","{t}"),"*","{s}"),"?","{q}"),"&lt;","{lt}"),"&gt;","{gt}"),"=","{eq}"))</f>
        <v/>
      </c>
    </row>
    <row r="53" spans="1:12" x14ac:dyDescent="0.25">
      <c r="A53" s="5"/>
      <c r="B53" s="5"/>
      <c r="C53" s="8"/>
      <c r="D53" s="8"/>
      <c r="E53" s="12"/>
      <c r="F53" s="12"/>
      <c r="G53" s="13" t="str">
        <f>IF(OR(I53="Open",I53="Partially paid",I53="Due today",I53="Overdue",I53="Partially paid · overdue",I53="Paid",I53="Set as-of date"),ROUND(E53-IF(F53="",0,F53),2),"")</f>
        <v/>
      </c>
      <c r="H53" s="8"/>
      <c r="I53" s="14" t="str">
        <f>IF(AND(A53="",B53="",C53="",D53="",E53="",F53="",H53=""),"",IF(OR(A53="",B53="",C53="",D53="",E53=""),"Incomplete",IF(COUNTIF($L$5:$L$1004,L53)&gt;1,"Check invoice #",IF(OR(COUNT(E53)=0,AND(F53&lt;&gt;"",COUNT(F53)=0)),"Check payment",IF(OR(E53&lt;0,IF(F53="",0,F53)&lt;0,IF(F53="",0,F53)&gt;E53),"Check payment",IF(OR(COUNT(C53)=0,COUNT(D53)=0),"Check dates",IF(D53&lt;C53,"Check dates",IF(ROUND(E53-IF(F53="",0,F53),2)=0,"Paid",IF(Setup!$B$4="","Set as-of date",IF(D53=Setup!$B$4,"Due today",IF(D53&lt;Setup!$B$4,IF(IF(F53="",0,F53)&gt;0,"Partially paid · overdue","Overdue"),IF(IF(F53="",0,F53)&gt;0,"Partially paid","Open"))))))))))))</f>
        <v/>
      </c>
      <c r="J53" s="15" t="str">
        <f>IF(OR(I53="Overdue",I53="Partially paid · overdue"),DATEDIF(D53,Setup!$B$4,"D"),IF(OR(I53="Open",I53="Partially paid",I53="Due today"),0,""))</f>
        <v/>
      </c>
      <c r="K53" s="5"/>
      <c r="L53" t="str">
        <f>IF(A53="","","k"&amp;SUBSTITUTE(SUBSTITUTE(SUBSTITUTE(SUBSTITUTE(SUBSTITUTE(SUBSTITUTE(A53,"~","{t}"),"*","{s}"),"?","{q}"),"&lt;","{lt}"),"&gt;","{gt}"),"=","{eq}"))</f>
        <v/>
      </c>
    </row>
    <row r="54" spans="1:12" x14ac:dyDescent="0.25">
      <c r="A54" s="5"/>
      <c r="B54" s="5"/>
      <c r="C54" s="8"/>
      <c r="D54" s="8"/>
      <c r="E54" s="12"/>
      <c r="F54" s="12"/>
      <c r="G54" s="13" t="str">
        <f>IF(OR(I54="Open",I54="Partially paid",I54="Due today",I54="Overdue",I54="Partially paid · overdue",I54="Paid",I54="Set as-of date"),ROUND(E54-IF(F54="",0,F54),2),"")</f>
        <v/>
      </c>
      <c r="H54" s="8"/>
      <c r="I54" s="14" t="str">
        <f>IF(AND(A54="",B54="",C54="",D54="",E54="",F54="",H54=""),"",IF(OR(A54="",B54="",C54="",D54="",E54=""),"Incomplete",IF(COUNTIF($L$5:$L$1004,L54)&gt;1,"Check invoice #",IF(OR(COUNT(E54)=0,AND(F54&lt;&gt;"",COUNT(F54)=0)),"Check payment",IF(OR(E54&lt;0,IF(F54="",0,F54)&lt;0,IF(F54="",0,F54)&gt;E54),"Check payment",IF(OR(COUNT(C54)=0,COUNT(D54)=0),"Check dates",IF(D54&lt;C54,"Check dates",IF(ROUND(E54-IF(F54="",0,F54),2)=0,"Paid",IF(Setup!$B$4="","Set as-of date",IF(D54=Setup!$B$4,"Due today",IF(D54&lt;Setup!$B$4,IF(IF(F54="",0,F54)&gt;0,"Partially paid · overdue","Overdue"),IF(IF(F54="",0,F54)&gt;0,"Partially paid","Open"))))))))))))</f>
        <v/>
      </c>
      <c r="J54" s="15" t="str">
        <f>IF(OR(I54="Overdue",I54="Partially paid · overdue"),DATEDIF(D54,Setup!$B$4,"D"),IF(OR(I54="Open",I54="Partially paid",I54="Due today"),0,""))</f>
        <v/>
      </c>
      <c r="K54" s="5"/>
      <c r="L54" t="str">
        <f>IF(A54="","","k"&amp;SUBSTITUTE(SUBSTITUTE(SUBSTITUTE(SUBSTITUTE(SUBSTITUTE(SUBSTITUTE(A54,"~","{t}"),"*","{s}"),"?","{q}"),"&lt;","{lt}"),"&gt;","{gt}"),"=","{eq}"))</f>
        <v/>
      </c>
    </row>
    <row r="55" spans="1:12" x14ac:dyDescent="0.25">
      <c r="A55" s="5"/>
      <c r="B55" s="5"/>
      <c r="C55" s="8"/>
      <c r="D55" s="8"/>
      <c r="E55" s="12"/>
      <c r="F55" s="12"/>
      <c r="G55" s="13" t="str">
        <f>IF(OR(I55="Open",I55="Partially paid",I55="Due today",I55="Overdue",I55="Partially paid · overdue",I55="Paid",I55="Set as-of date"),ROUND(E55-IF(F55="",0,F55),2),"")</f>
        <v/>
      </c>
      <c r="H55" s="8"/>
      <c r="I55" s="14" t="str">
        <f>IF(AND(A55="",B55="",C55="",D55="",E55="",F55="",H55=""),"",IF(OR(A55="",B55="",C55="",D55="",E55=""),"Incomplete",IF(COUNTIF($L$5:$L$1004,L55)&gt;1,"Check invoice #",IF(OR(COUNT(E55)=0,AND(F55&lt;&gt;"",COUNT(F55)=0)),"Check payment",IF(OR(E55&lt;0,IF(F55="",0,F55)&lt;0,IF(F55="",0,F55)&gt;E55),"Check payment",IF(OR(COUNT(C55)=0,COUNT(D55)=0),"Check dates",IF(D55&lt;C55,"Check dates",IF(ROUND(E55-IF(F55="",0,F55),2)=0,"Paid",IF(Setup!$B$4="","Set as-of date",IF(D55=Setup!$B$4,"Due today",IF(D55&lt;Setup!$B$4,IF(IF(F55="",0,F55)&gt;0,"Partially paid · overdue","Overdue"),IF(IF(F55="",0,F55)&gt;0,"Partially paid","Open"))))))))))))</f>
        <v/>
      </c>
      <c r="J55" s="15" t="str">
        <f>IF(OR(I55="Overdue",I55="Partially paid · overdue"),DATEDIF(D55,Setup!$B$4,"D"),IF(OR(I55="Open",I55="Partially paid",I55="Due today"),0,""))</f>
        <v/>
      </c>
      <c r="K55" s="5"/>
      <c r="L55" t="str">
        <f>IF(A55="","","k"&amp;SUBSTITUTE(SUBSTITUTE(SUBSTITUTE(SUBSTITUTE(SUBSTITUTE(SUBSTITUTE(A55,"~","{t}"),"*","{s}"),"?","{q}"),"&lt;","{lt}"),"&gt;","{gt}"),"=","{eq}"))</f>
        <v/>
      </c>
    </row>
    <row r="56" spans="1:12" x14ac:dyDescent="0.25">
      <c r="A56" s="5"/>
      <c r="B56" s="5"/>
      <c r="C56" s="8"/>
      <c r="D56" s="8"/>
      <c r="E56" s="12"/>
      <c r="F56" s="12"/>
      <c r="G56" s="13" t="str">
        <f>IF(OR(I56="Open",I56="Partially paid",I56="Due today",I56="Overdue",I56="Partially paid · overdue",I56="Paid",I56="Set as-of date"),ROUND(E56-IF(F56="",0,F56),2),"")</f>
        <v/>
      </c>
      <c r="H56" s="8"/>
      <c r="I56" s="14" t="str">
        <f>IF(AND(A56="",B56="",C56="",D56="",E56="",F56="",H56=""),"",IF(OR(A56="",B56="",C56="",D56="",E56=""),"Incomplete",IF(COUNTIF($L$5:$L$1004,L56)&gt;1,"Check invoice #",IF(OR(COUNT(E56)=0,AND(F56&lt;&gt;"",COUNT(F56)=0)),"Check payment",IF(OR(E56&lt;0,IF(F56="",0,F56)&lt;0,IF(F56="",0,F56)&gt;E56),"Check payment",IF(OR(COUNT(C56)=0,COUNT(D56)=0),"Check dates",IF(D56&lt;C56,"Check dates",IF(ROUND(E56-IF(F56="",0,F56),2)=0,"Paid",IF(Setup!$B$4="","Set as-of date",IF(D56=Setup!$B$4,"Due today",IF(D56&lt;Setup!$B$4,IF(IF(F56="",0,F56)&gt;0,"Partially paid · overdue","Overdue"),IF(IF(F56="",0,F56)&gt;0,"Partially paid","Open"))))))))))))</f>
        <v/>
      </c>
      <c r="J56" s="15" t="str">
        <f>IF(OR(I56="Overdue",I56="Partially paid · overdue"),DATEDIF(D56,Setup!$B$4,"D"),IF(OR(I56="Open",I56="Partially paid",I56="Due today"),0,""))</f>
        <v/>
      </c>
      <c r="K56" s="5"/>
      <c r="L56" t="str">
        <f>IF(A56="","","k"&amp;SUBSTITUTE(SUBSTITUTE(SUBSTITUTE(SUBSTITUTE(SUBSTITUTE(SUBSTITUTE(A56,"~","{t}"),"*","{s}"),"?","{q}"),"&lt;","{lt}"),"&gt;","{gt}"),"=","{eq}"))</f>
        <v/>
      </c>
    </row>
    <row r="57" spans="1:12" x14ac:dyDescent="0.25">
      <c r="A57" s="5"/>
      <c r="B57" s="5"/>
      <c r="C57" s="8"/>
      <c r="D57" s="8"/>
      <c r="E57" s="12"/>
      <c r="F57" s="12"/>
      <c r="G57" s="13" t="str">
        <f>IF(OR(I57="Open",I57="Partially paid",I57="Due today",I57="Overdue",I57="Partially paid · overdue",I57="Paid",I57="Set as-of date"),ROUND(E57-IF(F57="",0,F57),2),"")</f>
        <v/>
      </c>
      <c r="H57" s="8"/>
      <c r="I57" s="14" t="str">
        <f>IF(AND(A57="",B57="",C57="",D57="",E57="",F57="",H57=""),"",IF(OR(A57="",B57="",C57="",D57="",E57=""),"Incomplete",IF(COUNTIF($L$5:$L$1004,L57)&gt;1,"Check invoice #",IF(OR(COUNT(E57)=0,AND(F57&lt;&gt;"",COUNT(F57)=0)),"Check payment",IF(OR(E57&lt;0,IF(F57="",0,F57)&lt;0,IF(F57="",0,F57)&gt;E57),"Check payment",IF(OR(COUNT(C57)=0,COUNT(D57)=0),"Check dates",IF(D57&lt;C57,"Check dates",IF(ROUND(E57-IF(F57="",0,F57),2)=0,"Paid",IF(Setup!$B$4="","Set as-of date",IF(D57=Setup!$B$4,"Due today",IF(D57&lt;Setup!$B$4,IF(IF(F57="",0,F57)&gt;0,"Partially paid · overdue","Overdue"),IF(IF(F57="",0,F57)&gt;0,"Partially paid","Open"))))))))))))</f>
        <v/>
      </c>
      <c r="J57" s="15" t="str">
        <f>IF(OR(I57="Overdue",I57="Partially paid · overdue"),DATEDIF(D57,Setup!$B$4,"D"),IF(OR(I57="Open",I57="Partially paid",I57="Due today"),0,""))</f>
        <v/>
      </c>
      <c r="K57" s="5"/>
      <c r="L57" t="str">
        <f>IF(A57="","","k"&amp;SUBSTITUTE(SUBSTITUTE(SUBSTITUTE(SUBSTITUTE(SUBSTITUTE(SUBSTITUTE(A57,"~","{t}"),"*","{s}"),"?","{q}"),"&lt;","{lt}"),"&gt;","{gt}"),"=","{eq}"))</f>
        <v/>
      </c>
    </row>
    <row r="58" spans="1:12" x14ac:dyDescent="0.25">
      <c r="A58" s="5"/>
      <c r="B58" s="5"/>
      <c r="C58" s="8"/>
      <c r="D58" s="8"/>
      <c r="E58" s="12"/>
      <c r="F58" s="12"/>
      <c r="G58" s="13" t="str">
        <f>IF(OR(I58="Open",I58="Partially paid",I58="Due today",I58="Overdue",I58="Partially paid · overdue",I58="Paid",I58="Set as-of date"),ROUND(E58-IF(F58="",0,F58),2),"")</f>
        <v/>
      </c>
      <c r="H58" s="8"/>
      <c r="I58" s="14" t="str">
        <f>IF(AND(A58="",B58="",C58="",D58="",E58="",F58="",H58=""),"",IF(OR(A58="",B58="",C58="",D58="",E58=""),"Incomplete",IF(COUNTIF($L$5:$L$1004,L58)&gt;1,"Check invoice #",IF(OR(COUNT(E58)=0,AND(F58&lt;&gt;"",COUNT(F58)=0)),"Check payment",IF(OR(E58&lt;0,IF(F58="",0,F58)&lt;0,IF(F58="",0,F58)&gt;E58),"Check payment",IF(OR(COUNT(C58)=0,COUNT(D58)=0),"Check dates",IF(D58&lt;C58,"Check dates",IF(ROUND(E58-IF(F58="",0,F58),2)=0,"Paid",IF(Setup!$B$4="","Set as-of date",IF(D58=Setup!$B$4,"Due today",IF(D58&lt;Setup!$B$4,IF(IF(F58="",0,F58)&gt;0,"Partially paid · overdue","Overdue"),IF(IF(F58="",0,F58)&gt;0,"Partially paid","Open"))))))))))))</f>
        <v/>
      </c>
      <c r="J58" s="15" t="str">
        <f>IF(OR(I58="Overdue",I58="Partially paid · overdue"),DATEDIF(D58,Setup!$B$4,"D"),IF(OR(I58="Open",I58="Partially paid",I58="Due today"),0,""))</f>
        <v/>
      </c>
      <c r="K58" s="5"/>
      <c r="L58" t="str">
        <f>IF(A58="","","k"&amp;SUBSTITUTE(SUBSTITUTE(SUBSTITUTE(SUBSTITUTE(SUBSTITUTE(SUBSTITUTE(A58,"~","{t}"),"*","{s}"),"?","{q}"),"&lt;","{lt}"),"&gt;","{gt}"),"=","{eq}"))</f>
        <v/>
      </c>
    </row>
    <row r="59" spans="1:12" x14ac:dyDescent="0.25">
      <c r="A59" s="5"/>
      <c r="B59" s="5"/>
      <c r="C59" s="8"/>
      <c r="D59" s="8"/>
      <c r="E59" s="12"/>
      <c r="F59" s="12"/>
      <c r="G59" s="13" t="str">
        <f>IF(OR(I59="Open",I59="Partially paid",I59="Due today",I59="Overdue",I59="Partially paid · overdue",I59="Paid",I59="Set as-of date"),ROUND(E59-IF(F59="",0,F59),2),"")</f>
        <v/>
      </c>
      <c r="H59" s="8"/>
      <c r="I59" s="14" t="str">
        <f>IF(AND(A59="",B59="",C59="",D59="",E59="",F59="",H59=""),"",IF(OR(A59="",B59="",C59="",D59="",E59=""),"Incomplete",IF(COUNTIF($L$5:$L$1004,L59)&gt;1,"Check invoice #",IF(OR(COUNT(E59)=0,AND(F59&lt;&gt;"",COUNT(F59)=0)),"Check payment",IF(OR(E59&lt;0,IF(F59="",0,F59)&lt;0,IF(F59="",0,F59)&gt;E59),"Check payment",IF(OR(COUNT(C59)=0,COUNT(D59)=0),"Check dates",IF(D59&lt;C59,"Check dates",IF(ROUND(E59-IF(F59="",0,F59),2)=0,"Paid",IF(Setup!$B$4="","Set as-of date",IF(D59=Setup!$B$4,"Due today",IF(D59&lt;Setup!$B$4,IF(IF(F59="",0,F59)&gt;0,"Partially paid · overdue","Overdue"),IF(IF(F59="",0,F59)&gt;0,"Partially paid","Open"))))))))))))</f>
        <v/>
      </c>
      <c r="J59" s="15" t="str">
        <f>IF(OR(I59="Overdue",I59="Partially paid · overdue"),DATEDIF(D59,Setup!$B$4,"D"),IF(OR(I59="Open",I59="Partially paid",I59="Due today"),0,""))</f>
        <v/>
      </c>
      <c r="K59" s="5"/>
      <c r="L59" t="str">
        <f>IF(A59="","","k"&amp;SUBSTITUTE(SUBSTITUTE(SUBSTITUTE(SUBSTITUTE(SUBSTITUTE(SUBSTITUTE(A59,"~","{t}"),"*","{s}"),"?","{q}"),"&lt;","{lt}"),"&gt;","{gt}"),"=","{eq}"))</f>
        <v/>
      </c>
    </row>
    <row r="60" spans="1:12" x14ac:dyDescent="0.25">
      <c r="A60" s="5"/>
      <c r="B60" s="5"/>
      <c r="C60" s="8"/>
      <c r="D60" s="8"/>
      <c r="E60" s="12"/>
      <c r="F60" s="12"/>
      <c r="G60" s="13" t="str">
        <f>IF(OR(I60="Open",I60="Partially paid",I60="Due today",I60="Overdue",I60="Partially paid · overdue",I60="Paid",I60="Set as-of date"),ROUND(E60-IF(F60="",0,F60),2),"")</f>
        <v/>
      </c>
      <c r="H60" s="8"/>
      <c r="I60" s="14" t="str">
        <f>IF(AND(A60="",B60="",C60="",D60="",E60="",F60="",H60=""),"",IF(OR(A60="",B60="",C60="",D60="",E60=""),"Incomplete",IF(COUNTIF($L$5:$L$1004,L60)&gt;1,"Check invoice #",IF(OR(COUNT(E60)=0,AND(F60&lt;&gt;"",COUNT(F60)=0)),"Check payment",IF(OR(E60&lt;0,IF(F60="",0,F60)&lt;0,IF(F60="",0,F60)&gt;E60),"Check payment",IF(OR(COUNT(C60)=0,COUNT(D60)=0),"Check dates",IF(D60&lt;C60,"Check dates",IF(ROUND(E60-IF(F60="",0,F60),2)=0,"Paid",IF(Setup!$B$4="","Set as-of date",IF(D60=Setup!$B$4,"Due today",IF(D60&lt;Setup!$B$4,IF(IF(F60="",0,F60)&gt;0,"Partially paid · overdue","Overdue"),IF(IF(F60="",0,F60)&gt;0,"Partially paid","Open"))))))))))))</f>
        <v/>
      </c>
      <c r="J60" s="15" t="str">
        <f>IF(OR(I60="Overdue",I60="Partially paid · overdue"),DATEDIF(D60,Setup!$B$4,"D"),IF(OR(I60="Open",I60="Partially paid",I60="Due today"),0,""))</f>
        <v/>
      </c>
      <c r="K60" s="5"/>
      <c r="L60" t="str">
        <f>IF(A60="","","k"&amp;SUBSTITUTE(SUBSTITUTE(SUBSTITUTE(SUBSTITUTE(SUBSTITUTE(SUBSTITUTE(A60,"~","{t}"),"*","{s}"),"?","{q}"),"&lt;","{lt}"),"&gt;","{gt}"),"=","{eq}"))</f>
        <v/>
      </c>
    </row>
    <row r="61" spans="1:12" x14ac:dyDescent="0.25">
      <c r="A61" s="5"/>
      <c r="B61" s="5"/>
      <c r="C61" s="8"/>
      <c r="D61" s="8"/>
      <c r="E61" s="12"/>
      <c r="F61" s="12"/>
      <c r="G61" s="13" t="str">
        <f>IF(OR(I61="Open",I61="Partially paid",I61="Due today",I61="Overdue",I61="Partially paid · overdue",I61="Paid",I61="Set as-of date"),ROUND(E61-IF(F61="",0,F61),2),"")</f>
        <v/>
      </c>
      <c r="H61" s="8"/>
      <c r="I61" s="14" t="str">
        <f>IF(AND(A61="",B61="",C61="",D61="",E61="",F61="",H61=""),"",IF(OR(A61="",B61="",C61="",D61="",E61=""),"Incomplete",IF(COUNTIF($L$5:$L$1004,L61)&gt;1,"Check invoice #",IF(OR(COUNT(E61)=0,AND(F61&lt;&gt;"",COUNT(F61)=0)),"Check payment",IF(OR(E61&lt;0,IF(F61="",0,F61)&lt;0,IF(F61="",0,F61)&gt;E61),"Check payment",IF(OR(COUNT(C61)=0,COUNT(D61)=0),"Check dates",IF(D61&lt;C61,"Check dates",IF(ROUND(E61-IF(F61="",0,F61),2)=0,"Paid",IF(Setup!$B$4="","Set as-of date",IF(D61=Setup!$B$4,"Due today",IF(D61&lt;Setup!$B$4,IF(IF(F61="",0,F61)&gt;0,"Partially paid · overdue","Overdue"),IF(IF(F61="",0,F61)&gt;0,"Partially paid","Open"))))))))))))</f>
        <v/>
      </c>
      <c r="J61" s="15" t="str">
        <f>IF(OR(I61="Overdue",I61="Partially paid · overdue"),DATEDIF(D61,Setup!$B$4,"D"),IF(OR(I61="Open",I61="Partially paid",I61="Due today"),0,""))</f>
        <v/>
      </c>
      <c r="K61" s="5"/>
      <c r="L61" t="str">
        <f>IF(A61="","","k"&amp;SUBSTITUTE(SUBSTITUTE(SUBSTITUTE(SUBSTITUTE(SUBSTITUTE(SUBSTITUTE(A61,"~","{t}"),"*","{s}"),"?","{q}"),"&lt;","{lt}"),"&gt;","{gt}"),"=","{eq}"))</f>
        <v/>
      </c>
    </row>
    <row r="62" spans="1:12" x14ac:dyDescent="0.25">
      <c r="A62" s="5"/>
      <c r="B62" s="5"/>
      <c r="C62" s="8"/>
      <c r="D62" s="8"/>
      <c r="E62" s="12"/>
      <c r="F62" s="12"/>
      <c r="G62" s="13" t="str">
        <f>IF(OR(I62="Open",I62="Partially paid",I62="Due today",I62="Overdue",I62="Partially paid · overdue",I62="Paid",I62="Set as-of date"),ROUND(E62-IF(F62="",0,F62),2),"")</f>
        <v/>
      </c>
      <c r="H62" s="8"/>
      <c r="I62" s="14" t="str">
        <f>IF(AND(A62="",B62="",C62="",D62="",E62="",F62="",H62=""),"",IF(OR(A62="",B62="",C62="",D62="",E62=""),"Incomplete",IF(COUNTIF($L$5:$L$1004,L62)&gt;1,"Check invoice #",IF(OR(COUNT(E62)=0,AND(F62&lt;&gt;"",COUNT(F62)=0)),"Check payment",IF(OR(E62&lt;0,IF(F62="",0,F62)&lt;0,IF(F62="",0,F62)&gt;E62),"Check payment",IF(OR(COUNT(C62)=0,COUNT(D62)=0),"Check dates",IF(D62&lt;C62,"Check dates",IF(ROUND(E62-IF(F62="",0,F62),2)=0,"Paid",IF(Setup!$B$4="","Set as-of date",IF(D62=Setup!$B$4,"Due today",IF(D62&lt;Setup!$B$4,IF(IF(F62="",0,F62)&gt;0,"Partially paid · overdue","Overdue"),IF(IF(F62="",0,F62)&gt;0,"Partially paid","Open"))))))))))))</f>
        <v/>
      </c>
      <c r="J62" s="15" t="str">
        <f>IF(OR(I62="Overdue",I62="Partially paid · overdue"),DATEDIF(D62,Setup!$B$4,"D"),IF(OR(I62="Open",I62="Partially paid",I62="Due today"),0,""))</f>
        <v/>
      </c>
      <c r="K62" s="5"/>
      <c r="L62" t="str">
        <f>IF(A62="","","k"&amp;SUBSTITUTE(SUBSTITUTE(SUBSTITUTE(SUBSTITUTE(SUBSTITUTE(SUBSTITUTE(A62,"~","{t}"),"*","{s}"),"?","{q}"),"&lt;","{lt}"),"&gt;","{gt}"),"=","{eq}"))</f>
        <v/>
      </c>
    </row>
    <row r="63" spans="1:12" x14ac:dyDescent="0.25">
      <c r="A63" s="5"/>
      <c r="B63" s="5"/>
      <c r="C63" s="8"/>
      <c r="D63" s="8"/>
      <c r="E63" s="12"/>
      <c r="F63" s="12"/>
      <c r="G63" s="13" t="str">
        <f>IF(OR(I63="Open",I63="Partially paid",I63="Due today",I63="Overdue",I63="Partially paid · overdue",I63="Paid",I63="Set as-of date"),ROUND(E63-IF(F63="",0,F63),2),"")</f>
        <v/>
      </c>
      <c r="H63" s="8"/>
      <c r="I63" s="14" t="str">
        <f>IF(AND(A63="",B63="",C63="",D63="",E63="",F63="",H63=""),"",IF(OR(A63="",B63="",C63="",D63="",E63=""),"Incomplete",IF(COUNTIF($L$5:$L$1004,L63)&gt;1,"Check invoice #",IF(OR(COUNT(E63)=0,AND(F63&lt;&gt;"",COUNT(F63)=0)),"Check payment",IF(OR(E63&lt;0,IF(F63="",0,F63)&lt;0,IF(F63="",0,F63)&gt;E63),"Check payment",IF(OR(COUNT(C63)=0,COUNT(D63)=0),"Check dates",IF(D63&lt;C63,"Check dates",IF(ROUND(E63-IF(F63="",0,F63),2)=0,"Paid",IF(Setup!$B$4="","Set as-of date",IF(D63=Setup!$B$4,"Due today",IF(D63&lt;Setup!$B$4,IF(IF(F63="",0,F63)&gt;0,"Partially paid · overdue","Overdue"),IF(IF(F63="",0,F63)&gt;0,"Partially paid","Open"))))))))))))</f>
        <v/>
      </c>
      <c r="J63" s="15" t="str">
        <f>IF(OR(I63="Overdue",I63="Partially paid · overdue"),DATEDIF(D63,Setup!$B$4,"D"),IF(OR(I63="Open",I63="Partially paid",I63="Due today"),0,""))</f>
        <v/>
      </c>
      <c r="K63" s="5"/>
      <c r="L63" t="str">
        <f>IF(A63="","","k"&amp;SUBSTITUTE(SUBSTITUTE(SUBSTITUTE(SUBSTITUTE(SUBSTITUTE(SUBSTITUTE(A63,"~","{t}"),"*","{s}"),"?","{q}"),"&lt;","{lt}"),"&gt;","{gt}"),"=","{eq}"))</f>
        <v/>
      </c>
    </row>
    <row r="64" spans="1:12" x14ac:dyDescent="0.25">
      <c r="A64" s="5"/>
      <c r="B64" s="5"/>
      <c r="C64" s="8"/>
      <c r="D64" s="8"/>
      <c r="E64" s="12"/>
      <c r="F64" s="12"/>
      <c r="G64" s="13" t="str">
        <f>IF(OR(I64="Open",I64="Partially paid",I64="Due today",I64="Overdue",I64="Partially paid · overdue",I64="Paid",I64="Set as-of date"),ROUND(E64-IF(F64="",0,F64),2),"")</f>
        <v/>
      </c>
      <c r="H64" s="8"/>
      <c r="I64" s="14" t="str">
        <f>IF(AND(A64="",B64="",C64="",D64="",E64="",F64="",H64=""),"",IF(OR(A64="",B64="",C64="",D64="",E64=""),"Incomplete",IF(COUNTIF($L$5:$L$1004,L64)&gt;1,"Check invoice #",IF(OR(COUNT(E64)=0,AND(F64&lt;&gt;"",COUNT(F64)=0)),"Check payment",IF(OR(E64&lt;0,IF(F64="",0,F64)&lt;0,IF(F64="",0,F64)&gt;E64),"Check payment",IF(OR(COUNT(C64)=0,COUNT(D64)=0),"Check dates",IF(D64&lt;C64,"Check dates",IF(ROUND(E64-IF(F64="",0,F64),2)=0,"Paid",IF(Setup!$B$4="","Set as-of date",IF(D64=Setup!$B$4,"Due today",IF(D64&lt;Setup!$B$4,IF(IF(F64="",0,F64)&gt;0,"Partially paid · overdue","Overdue"),IF(IF(F64="",0,F64)&gt;0,"Partially paid","Open"))))))))))))</f>
        <v/>
      </c>
      <c r="J64" s="15" t="str">
        <f>IF(OR(I64="Overdue",I64="Partially paid · overdue"),DATEDIF(D64,Setup!$B$4,"D"),IF(OR(I64="Open",I64="Partially paid",I64="Due today"),0,""))</f>
        <v/>
      </c>
      <c r="K64" s="5"/>
      <c r="L64" t="str">
        <f>IF(A64="","","k"&amp;SUBSTITUTE(SUBSTITUTE(SUBSTITUTE(SUBSTITUTE(SUBSTITUTE(SUBSTITUTE(A64,"~","{t}"),"*","{s}"),"?","{q}"),"&lt;","{lt}"),"&gt;","{gt}"),"=","{eq}"))</f>
        <v/>
      </c>
    </row>
    <row r="65" spans="1:12" x14ac:dyDescent="0.25">
      <c r="A65" s="5"/>
      <c r="B65" s="5"/>
      <c r="C65" s="8"/>
      <c r="D65" s="8"/>
      <c r="E65" s="12"/>
      <c r="F65" s="12"/>
      <c r="G65" s="13" t="str">
        <f>IF(OR(I65="Open",I65="Partially paid",I65="Due today",I65="Overdue",I65="Partially paid · overdue",I65="Paid",I65="Set as-of date"),ROUND(E65-IF(F65="",0,F65),2),"")</f>
        <v/>
      </c>
      <c r="H65" s="8"/>
      <c r="I65" s="14" t="str">
        <f>IF(AND(A65="",B65="",C65="",D65="",E65="",F65="",H65=""),"",IF(OR(A65="",B65="",C65="",D65="",E65=""),"Incomplete",IF(COUNTIF($L$5:$L$1004,L65)&gt;1,"Check invoice #",IF(OR(COUNT(E65)=0,AND(F65&lt;&gt;"",COUNT(F65)=0)),"Check payment",IF(OR(E65&lt;0,IF(F65="",0,F65)&lt;0,IF(F65="",0,F65)&gt;E65),"Check payment",IF(OR(COUNT(C65)=0,COUNT(D65)=0),"Check dates",IF(D65&lt;C65,"Check dates",IF(ROUND(E65-IF(F65="",0,F65),2)=0,"Paid",IF(Setup!$B$4="","Set as-of date",IF(D65=Setup!$B$4,"Due today",IF(D65&lt;Setup!$B$4,IF(IF(F65="",0,F65)&gt;0,"Partially paid · overdue","Overdue"),IF(IF(F65="",0,F65)&gt;0,"Partially paid","Open"))))))))))))</f>
        <v/>
      </c>
      <c r="J65" s="15" t="str">
        <f>IF(OR(I65="Overdue",I65="Partially paid · overdue"),DATEDIF(D65,Setup!$B$4,"D"),IF(OR(I65="Open",I65="Partially paid",I65="Due today"),0,""))</f>
        <v/>
      </c>
      <c r="K65" s="5"/>
      <c r="L65" t="str">
        <f>IF(A65="","","k"&amp;SUBSTITUTE(SUBSTITUTE(SUBSTITUTE(SUBSTITUTE(SUBSTITUTE(SUBSTITUTE(A65,"~","{t}"),"*","{s}"),"?","{q}"),"&lt;","{lt}"),"&gt;","{gt}"),"=","{eq}"))</f>
        <v/>
      </c>
    </row>
    <row r="66" spans="1:12" x14ac:dyDescent="0.25">
      <c r="A66" s="5"/>
      <c r="B66" s="5"/>
      <c r="C66" s="8"/>
      <c r="D66" s="8"/>
      <c r="E66" s="12"/>
      <c r="F66" s="12"/>
      <c r="G66" s="13" t="str">
        <f>IF(OR(I66="Open",I66="Partially paid",I66="Due today",I66="Overdue",I66="Partially paid · overdue",I66="Paid",I66="Set as-of date"),ROUND(E66-IF(F66="",0,F66),2),"")</f>
        <v/>
      </c>
      <c r="H66" s="8"/>
      <c r="I66" s="14" t="str">
        <f>IF(AND(A66="",B66="",C66="",D66="",E66="",F66="",H66=""),"",IF(OR(A66="",B66="",C66="",D66="",E66=""),"Incomplete",IF(COUNTIF($L$5:$L$1004,L66)&gt;1,"Check invoice #",IF(OR(COUNT(E66)=0,AND(F66&lt;&gt;"",COUNT(F66)=0)),"Check payment",IF(OR(E66&lt;0,IF(F66="",0,F66)&lt;0,IF(F66="",0,F66)&gt;E66),"Check payment",IF(OR(COUNT(C66)=0,COUNT(D66)=0),"Check dates",IF(D66&lt;C66,"Check dates",IF(ROUND(E66-IF(F66="",0,F66),2)=0,"Paid",IF(Setup!$B$4="","Set as-of date",IF(D66=Setup!$B$4,"Due today",IF(D66&lt;Setup!$B$4,IF(IF(F66="",0,F66)&gt;0,"Partially paid · overdue","Overdue"),IF(IF(F66="",0,F66)&gt;0,"Partially paid","Open"))))))))))))</f>
        <v/>
      </c>
      <c r="J66" s="15" t="str">
        <f>IF(OR(I66="Overdue",I66="Partially paid · overdue"),DATEDIF(D66,Setup!$B$4,"D"),IF(OR(I66="Open",I66="Partially paid",I66="Due today"),0,""))</f>
        <v/>
      </c>
      <c r="K66" s="5"/>
      <c r="L66" t="str">
        <f>IF(A66="","","k"&amp;SUBSTITUTE(SUBSTITUTE(SUBSTITUTE(SUBSTITUTE(SUBSTITUTE(SUBSTITUTE(A66,"~","{t}"),"*","{s}"),"?","{q}"),"&lt;","{lt}"),"&gt;","{gt}"),"=","{eq}"))</f>
        <v/>
      </c>
    </row>
    <row r="67" spans="1:12" x14ac:dyDescent="0.25">
      <c r="A67" s="5"/>
      <c r="B67" s="5"/>
      <c r="C67" s="8"/>
      <c r="D67" s="8"/>
      <c r="E67" s="12"/>
      <c r="F67" s="12"/>
      <c r="G67" s="13" t="str">
        <f>IF(OR(I67="Open",I67="Partially paid",I67="Due today",I67="Overdue",I67="Partially paid · overdue",I67="Paid",I67="Set as-of date"),ROUND(E67-IF(F67="",0,F67),2),"")</f>
        <v/>
      </c>
      <c r="H67" s="8"/>
      <c r="I67" s="14" t="str">
        <f>IF(AND(A67="",B67="",C67="",D67="",E67="",F67="",H67=""),"",IF(OR(A67="",B67="",C67="",D67="",E67=""),"Incomplete",IF(COUNTIF($L$5:$L$1004,L67)&gt;1,"Check invoice #",IF(OR(COUNT(E67)=0,AND(F67&lt;&gt;"",COUNT(F67)=0)),"Check payment",IF(OR(E67&lt;0,IF(F67="",0,F67)&lt;0,IF(F67="",0,F67)&gt;E67),"Check payment",IF(OR(COUNT(C67)=0,COUNT(D67)=0),"Check dates",IF(D67&lt;C67,"Check dates",IF(ROUND(E67-IF(F67="",0,F67),2)=0,"Paid",IF(Setup!$B$4="","Set as-of date",IF(D67=Setup!$B$4,"Due today",IF(D67&lt;Setup!$B$4,IF(IF(F67="",0,F67)&gt;0,"Partially paid · overdue","Overdue"),IF(IF(F67="",0,F67)&gt;0,"Partially paid","Open"))))))))))))</f>
        <v/>
      </c>
      <c r="J67" s="15" t="str">
        <f>IF(OR(I67="Overdue",I67="Partially paid · overdue"),DATEDIF(D67,Setup!$B$4,"D"),IF(OR(I67="Open",I67="Partially paid",I67="Due today"),0,""))</f>
        <v/>
      </c>
      <c r="K67" s="5"/>
      <c r="L67" t="str">
        <f>IF(A67="","","k"&amp;SUBSTITUTE(SUBSTITUTE(SUBSTITUTE(SUBSTITUTE(SUBSTITUTE(SUBSTITUTE(A67,"~","{t}"),"*","{s}"),"?","{q}"),"&lt;","{lt}"),"&gt;","{gt}"),"=","{eq}"))</f>
        <v/>
      </c>
    </row>
    <row r="68" spans="1:12" x14ac:dyDescent="0.25">
      <c r="A68" s="5"/>
      <c r="B68" s="5"/>
      <c r="C68" s="8"/>
      <c r="D68" s="8"/>
      <c r="E68" s="12"/>
      <c r="F68" s="12"/>
      <c r="G68" s="13" t="str">
        <f>IF(OR(I68="Open",I68="Partially paid",I68="Due today",I68="Overdue",I68="Partially paid · overdue",I68="Paid",I68="Set as-of date"),ROUND(E68-IF(F68="",0,F68),2),"")</f>
        <v/>
      </c>
      <c r="H68" s="8"/>
      <c r="I68" s="14" t="str">
        <f>IF(AND(A68="",B68="",C68="",D68="",E68="",F68="",H68=""),"",IF(OR(A68="",B68="",C68="",D68="",E68=""),"Incomplete",IF(COUNTIF($L$5:$L$1004,L68)&gt;1,"Check invoice #",IF(OR(COUNT(E68)=0,AND(F68&lt;&gt;"",COUNT(F68)=0)),"Check payment",IF(OR(E68&lt;0,IF(F68="",0,F68)&lt;0,IF(F68="",0,F68)&gt;E68),"Check payment",IF(OR(COUNT(C68)=0,COUNT(D68)=0),"Check dates",IF(D68&lt;C68,"Check dates",IF(ROUND(E68-IF(F68="",0,F68),2)=0,"Paid",IF(Setup!$B$4="","Set as-of date",IF(D68=Setup!$B$4,"Due today",IF(D68&lt;Setup!$B$4,IF(IF(F68="",0,F68)&gt;0,"Partially paid · overdue","Overdue"),IF(IF(F68="",0,F68)&gt;0,"Partially paid","Open"))))))))))))</f>
        <v/>
      </c>
      <c r="J68" s="15" t="str">
        <f>IF(OR(I68="Overdue",I68="Partially paid · overdue"),DATEDIF(D68,Setup!$B$4,"D"),IF(OR(I68="Open",I68="Partially paid",I68="Due today"),0,""))</f>
        <v/>
      </c>
      <c r="K68" s="5"/>
      <c r="L68" t="str">
        <f>IF(A68="","","k"&amp;SUBSTITUTE(SUBSTITUTE(SUBSTITUTE(SUBSTITUTE(SUBSTITUTE(SUBSTITUTE(A68,"~","{t}"),"*","{s}"),"?","{q}"),"&lt;","{lt}"),"&gt;","{gt}"),"=","{eq}"))</f>
        <v/>
      </c>
    </row>
    <row r="69" spans="1:12" x14ac:dyDescent="0.25">
      <c r="A69" s="5"/>
      <c r="B69" s="5"/>
      <c r="C69" s="8"/>
      <c r="D69" s="8"/>
      <c r="E69" s="12"/>
      <c r="F69" s="12"/>
      <c r="G69" s="13" t="str">
        <f>IF(OR(I69="Open",I69="Partially paid",I69="Due today",I69="Overdue",I69="Partially paid · overdue",I69="Paid",I69="Set as-of date"),ROUND(E69-IF(F69="",0,F69),2),"")</f>
        <v/>
      </c>
      <c r="H69" s="8"/>
      <c r="I69" s="14" t="str">
        <f>IF(AND(A69="",B69="",C69="",D69="",E69="",F69="",H69=""),"",IF(OR(A69="",B69="",C69="",D69="",E69=""),"Incomplete",IF(COUNTIF($L$5:$L$1004,L69)&gt;1,"Check invoice #",IF(OR(COUNT(E69)=0,AND(F69&lt;&gt;"",COUNT(F69)=0)),"Check payment",IF(OR(E69&lt;0,IF(F69="",0,F69)&lt;0,IF(F69="",0,F69)&gt;E69),"Check payment",IF(OR(COUNT(C69)=0,COUNT(D69)=0),"Check dates",IF(D69&lt;C69,"Check dates",IF(ROUND(E69-IF(F69="",0,F69),2)=0,"Paid",IF(Setup!$B$4="","Set as-of date",IF(D69=Setup!$B$4,"Due today",IF(D69&lt;Setup!$B$4,IF(IF(F69="",0,F69)&gt;0,"Partially paid · overdue","Overdue"),IF(IF(F69="",0,F69)&gt;0,"Partially paid","Open"))))))))))))</f>
        <v/>
      </c>
      <c r="J69" s="15" t="str">
        <f>IF(OR(I69="Overdue",I69="Partially paid · overdue"),DATEDIF(D69,Setup!$B$4,"D"),IF(OR(I69="Open",I69="Partially paid",I69="Due today"),0,""))</f>
        <v/>
      </c>
      <c r="K69" s="5"/>
      <c r="L69" t="str">
        <f>IF(A69="","","k"&amp;SUBSTITUTE(SUBSTITUTE(SUBSTITUTE(SUBSTITUTE(SUBSTITUTE(SUBSTITUTE(A69,"~","{t}"),"*","{s}"),"?","{q}"),"&lt;","{lt}"),"&gt;","{gt}"),"=","{eq}"))</f>
        <v/>
      </c>
    </row>
    <row r="70" spans="1:12" x14ac:dyDescent="0.25">
      <c r="A70" s="5"/>
      <c r="B70" s="5"/>
      <c r="C70" s="8"/>
      <c r="D70" s="8"/>
      <c r="E70" s="12"/>
      <c r="F70" s="12"/>
      <c r="G70" s="13" t="str">
        <f>IF(OR(I70="Open",I70="Partially paid",I70="Due today",I70="Overdue",I70="Partially paid · overdue",I70="Paid",I70="Set as-of date"),ROUND(E70-IF(F70="",0,F70),2),"")</f>
        <v/>
      </c>
      <c r="H70" s="8"/>
      <c r="I70" s="14" t="str">
        <f>IF(AND(A70="",B70="",C70="",D70="",E70="",F70="",H70=""),"",IF(OR(A70="",B70="",C70="",D70="",E70=""),"Incomplete",IF(COUNTIF($L$5:$L$1004,L70)&gt;1,"Check invoice #",IF(OR(COUNT(E70)=0,AND(F70&lt;&gt;"",COUNT(F70)=0)),"Check payment",IF(OR(E70&lt;0,IF(F70="",0,F70)&lt;0,IF(F70="",0,F70)&gt;E70),"Check payment",IF(OR(COUNT(C70)=0,COUNT(D70)=0),"Check dates",IF(D70&lt;C70,"Check dates",IF(ROUND(E70-IF(F70="",0,F70),2)=0,"Paid",IF(Setup!$B$4="","Set as-of date",IF(D70=Setup!$B$4,"Due today",IF(D70&lt;Setup!$B$4,IF(IF(F70="",0,F70)&gt;0,"Partially paid · overdue","Overdue"),IF(IF(F70="",0,F70)&gt;0,"Partially paid","Open"))))))))))))</f>
        <v/>
      </c>
      <c r="J70" s="15" t="str">
        <f>IF(OR(I70="Overdue",I70="Partially paid · overdue"),DATEDIF(D70,Setup!$B$4,"D"),IF(OR(I70="Open",I70="Partially paid",I70="Due today"),0,""))</f>
        <v/>
      </c>
      <c r="K70" s="5"/>
      <c r="L70" t="str">
        <f>IF(A70="","","k"&amp;SUBSTITUTE(SUBSTITUTE(SUBSTITUTE(SUBSTITUTE(SUBSTITUTE(SUBSTITUTE(A70,"~","{t}"),"*","{s}"),"?","{q}"),"&lt;","{lt}"),"&gt;","{gt}"),"=","{eq}"))</f>
        <v/>
      </c>
    </row>
    <row r="71" spans="1:12" x14ac:dyDescent="0.25">
      <c r="A71" s="5"/>
      <c r="B71" s="5"/>
      <c r="C71" s="8"/>
      <c r="D71" s="8"/>
      <c r="E71" s="12"/>
      <c r="F71" s="12"/>
      <c r="G71" s="13" t="str">
        <f>IF(OR(I71="Open",I71="Partially paid",I71="Due today",I71="Overdue",I71="Partially paid · overdue",I71="Paid",I71="Set as-of date"),ROUND(E71-IF(F71="",0,F71),2),"")</f>
        <v/>
      </c>
      <c r="H71" s="8"/>
      <c r="I71" s="14" t="str">
        <f>IF(AND(A71="",B71="",C71="",D71="",E71="",F71="",H71=""),"",IF(OR(A71="",B71="",C71="",D71="",E71=""),"Incomplete",IF(COUNTIF($L$5:$L$1004,L71)&gt;1,"Check invoice #",IF(OR(COUNT(E71)=0,AND(F71&lt;&gt;"",COUNT(F71)=0)),"Check payment",IF(OR(E71&lt;0,IF(F71="",0,F71)&lt;0,IF(F71="",0,F71)&gt;E71),"Check payment",IF(OR(COUNT(C71)=0,COUNT(D71)=0),"Check dates",IF(D71&lt;C71,"Check dates",IF(ROUND(E71-IF(F71="",0,F71),2)=0,"Paid",IF(Setup!$B$4="","Set as-of date",IF(D71=Setup!$B$4,"Due today",IF(D71&lt;Setup!$B$4,IF(IF(F71="",0,F71)&gt;0,"Partially paid · overdue","Overdue"),IF(IF(F71="",0,F71)&gt;0,"Partially paid","Open"))))))))))))</f>
        <v/>
      </c>
      <c r="J71" s="15" t="str">
        <f>IF(OR(I71="Overdue",I71="Partially paid · overdue"),DATEDIF(D71,Setup!$B$4,"D"),IF(OR(I71="Open",I71="Partially paid",I71="Due today"),0,""))</f>
        <v/>
      </c>
      <c r="K71" s="5"/>
      <c r="L71" t="str">
        <f>IF(A71="","","k"&amp;SUBSTITUTE(SUBSTITUTE(SUBSTITUTE(SUBSTITUTE(SUBSTITUTE(SUBSTITUTE(A71,"~","{t}"),"*","{s}"),"?","{q}"),"&lt;","{lt}"),"&gt;","{gt}"),"=","{eq}"))</f>
        <v/>
      </c>
    </row>
    <row r="72" spans="1:12" x14ac:dyDescent="0.25">
      <c r="A72" s="5"/>
      <c r="B72" s="5"/>
      <c r="C72" s="8"/>
      <c r="D72" s="8"/>
      <c r="E72" s="12"/>
      <c r="F72" s="12"/>
      <c r="G72" s="13" t="str">
        <f>IF(OR(I72="Open",I72="Partially paid",I72="Due today",I72="Overdue",I72="Partially paid · overdue",I72="Paid",I72="Set as-of date"),ROUND(E72-IF(F72="",0,F72),2),"")</f>
        <v/>
      </c>
      <c r="H72" s="8"/>
      <c r="I72" s="14" t="str">
        <f>IF(AND(A72="",B72="",C72="",D72="",E72="",F72="",H72=""),"",IF(OR(A72="",B72="",C72="",D72="",E72=""),"Incomplete",IF(COUNTIF($L$5:$L$1004,L72)&gt;1,"Check invoice #",IF(OR(COUNT(E72)=0,AND(F72&lt;&gt;"",COUNT(F72)=0)),"Check payment",IF(OR(E72&lt;0,IF(F72="",0,F72)&lt;0,IF(F72="",0,F72)&gt;E72),"Check payment",IF(OR(COUNT(C72)=0,COUNT(D72)=0),"Check dates",IF(D72&lt;C72,"Check dates",IF(ROUND(E72-IF(F72="",0,F72),2)=0,"Paid",IF(Setup!$B$4="","Set as-of date",IF(D72=Setup!$B$4,"Due today",IF(D72&lt;Setup!$B$4,IF(IF(F72="",0,F72)&gt;0,"Partially paid · overdue","Overdue"),IF(IF(F72="",0,F72)&gt;0,"Partially paid","Open"))))))))))))</f>
        <v/>
      </c>
      <c r="J72" s="15" t="str">
        <f>IF(OR(I72="Overdue",I72="Partially paid · overdue"),DATEDIF(D72,Setup!$B$4,"D"),IF(OR(I72="Open",I72="Partially paid",I72="Due today"),0,""))</f>
        <v/>
      </c>
      <c r="K72" s="5"/>
      <c r="L72" t="str">
        <f>IF(A72="","","k"&amp;SUBSTITUTE(SUBSTITUTE(SUBSTITUTE(SUBSTITUTE(SUBSTITUTE(SUBSTITUTE(A72,"~","{t}"),"*","{s}"),"?","{q}"),"&lt;","{lt}"),"&gt;","{gt}"),"=","{eq}"))</f>
        <v/>
      </c>
    </row>
    <row r="73" spans="1:12" x14ac:dyDescent="0.25">
      <c r="A73" s="5"/>
      <c r="B73" s="5"/>
      <c r="C73" s="8"/>
      <c r="D73" s="8"/>
      <c r="E73" s="12"/>
      <c r="F73" s="12"/>
      <c r="G73" s="13" t="str">
        <f>IF(OR(I73="Open",I73="Partially paid",I73="Due today",I73="Overdue",I73="Partially paid · overdue",I73="Paid",I73="Set as-of date"),ROUND(E73-IF(F73="",0,F73),2),"")</f>
        <v/>
      </c>
      <c r="H73" s="8"/>
      <c r="I73" s="14" t="str">
        <f>IF(AND(A73="",B73="",C73="",D73="",E73="",F73="",H73=""),"",IF(OR(A73="",B73="",C73="",D73="",E73=""),"Incomplete",IF(COUNTIF($L$5:$L$1004,L73)&gt;1,"Check invoice #",IF(OR(COUNT(E73)=0,AND(F73&lt;&gt;"",COUNT(F73)=0)),"Check payment",IF(OR(E73&lt;0,IF(F73="",0,F73)&lt;0,IF(F73="",0,F73)&gt;E73),"Check payment",IF(OR(COUNT(C73)=0,COUNT(D73)=0),"Check dates",IF(D73&lt;C73,"Check dates",IF(ROUND(E73-IF(F73="",0,F73),2)=0,"Paid",IF(Setup!$B$4="","Set as-of date",IF(D73=Setup!$B$4,"Due today",IF(D73&lt;Setup!$B$4,IF(IF(F73="",0,F73)&gt;0,"Partially paid · overdue","Overdue"),IF(IF(F73="",0,F73)&gt;0,"Partially paid","Open"))))))))))))</f>
        <v/>
      </c>
      <c r="J73" s="15" t="str">
        <f>IF(OR(I73="Overdue",I73="Partially paid · overdue"),DATEDIF(D73,Setup!$B$4,"D"),IF(OR(I73="Open",I73="Partially paid",I73="Due today"),0,""))</f>
        <v/>
      </c>
      <c r="K73" s="5"/>
      <c r="L73" t="str">
        <f>IF(A73="","","k"&amp;SUBSTITUTE(SUBSTITUTE(SUBSTITUTE(SUBSTITUTE(SUBSTITUTE(SUBSTITUTE(A73,"~","{t}"),"*","{s}"),"?","{q}"),"&lt;","{lt}"),"&gt;","{gt}"),"=","{eq}"))</f>
        <v/>
      </c>
    </row>
    <row r="74" spans="1:12" x14ac:dyDescent="0.25">
      <c r="A74" s="5"/>
      <c r="B74" s="5"/>
      <c r="C74" s="8"/>
      <c r="D74" s="8"/>
      <c r="E74" s="12"/>
      <c r="F74" s="12"/>
      <c r="G74" s="13" t="str">
        <f>IF(OR(I74="Open",I74="Partially paid",I74="Due today",I74="Overdue",I74="Partially paid · overdue",I74="Paid",I74="Set as-of date"),ROUND(E74-IF(F74="",0,F74),2),"")</f>
        <v/>
      </c>
      <c r="H74" s="8"/>
      <c r="I74" s="14" t="str">
        <f>IF(AND(A74="",B74="",C74="",D74="",E74="",F74="",H74=""),"",IF(OR(A74="",B74="",C74="",D74="",E74=""),"Incomplete",IF(COUNTIF($L$5:$L$1004,L74)&gt;1,"Check invoice #",IF(OR(COUNT(E74)=0,AND(F74&lt;&gt;"",COUNT(F74)=0)),"Check payment",IF(OR(E74&lt;0,IF(F74="",0,F74)&lt;0,IF(F74="",0,F74)&gt;E74),"Check payment",IF(OR(COUNT(C74)=0,COUNT(D74)=0),"Check dates",IF(D74&lt;C74,"Check dates",IF(ROUND(E74-IF(F74="",0,F74),2)=0,"Paid",IF(Setup!$B$4="","Set as-of date",IF(D74=Setup!$B$4,"Due today",IF(D74&lt;Setup!$B$4,IF(IF(F74="",0,F74)&gt;0,"Partially paid · overdue","Overdue"),IF(IF(F74="",0,F74)&gt;0,"Partially paid","Open"))))))))))))</f>
        <v/>
      </c>
      <c r="J74" s="15" t="str">
        <f>IF(OR(I74="Overdue",I74="Partially paid · overdue"),DATEDIF(D74,Setup!$B$4,"D"),IF(OR(I74="Open",I74="Partially paid",I74="Due today"),0,""))</f>
        <v/>
      </c>
      <c r="K74" s="5"/>
      <c r="L74" t="str">
        <f>IF(A74="","","k"&amp;SUBSTITUTE(SUBSTITUTE(SUBSTITUTE(SUBSTITUTE(SUBSTITUTE(SUBSTITUTE(A74,"~","{t}"),"*","{s}"),"?","{q}"),"&lt;","{lt}"),"&gt;","{gt}"),"=","{eq}"))</f>
        <v/>
      </c>
    </row>
    <row r="75" spans="1:12" x14ac:dyDescent="0.25">
      <c r="A75" s="5"/>
      <c r="B75" s="5"/>
      <c r="C75" s="8"/>
      <c r="D75" s="8"/>
      <c r="E75" s="12"/>
      <c r="F75" s="12"/>
      <c r="G75" s="13" t="str">
        <f>IF(OR(I75="Open",I75="Partially paid",I75="Due today",I75="Overdue",I75="Partially paid · overdue",I75="Paid",I75="Set as-of date"),ROUND(E75-IF(F75="",0,F75),2),"")</f>
        <v/>
      </c>
      <c r="H75" s="8"/>
      <c r="I75" s="14" t="str">
        <f>IF(AND(A75="",B75="",C75="",D75="",E75="",F75="",H75=""),"",IF(OR(A75="",B75="",C75="",D75="",E75=""),"Incomplete",IF(COUNTIF($L$5:$L$1004,L75)&gt;1,"Check invoice #",IF(OR(COUNT(E75)=0,AND(F75&lt;&gt;"",COUNT(F75)=0)),"Check payment",IF(OR(E75&lt;0,IF(F75="",0,F75)&lt;0,IF(F75="",0,F75)&gt;E75),"Check payment",IF(OR(COUNT(C75)=0,COUNT(D75)=0),"Check dates",IF(D75&lt;C75,"Check dates",IF(ROUND(E75-IF(F75="",0,F75),2)=0,"Paid",IF(Setup!$B$4="","Set as-of date",IF(D75=Setup!$B$4,"Due today",IF(D75&lt;Setup!$B$4,IF(IF(F75="",0,F75)&gt;0,"Partially paid · overdue","Overdue"),IF(IF(F75="",0,F75)&gt;0,"Partially paid","Open"))))))))))))</f>
        <v/>
      </c>
      <c r="J75" s="15" t="str">
        <f>IF(OR(I75="Overdue",I75="Partially paid · overdue"),DATEDIF(D75,Setup!$B$4,"D"),IF(OR(I75="Open",I75="Partially paid",I75="Due today"),0,""))</f>
        <v/>
      </c>
      <c r="K75" s="5"/>
      <c r="L75" t="str">
        <f>IF(A75="","","k"&amp;SUBSTITUTE(SUBSTITUTE(SUBSTITUTE(SUBSTITUTE(SUBSTITUTE(SUBSTITUTE(A75,"~","{t}"),"*","{s}"),"?","{q}"),"&lt;","{lt}"),"&gt;","{gt}"),"=","{eq}"))</f>
        <v/>
      </c>
    </row>
    <row r="76" spans="1:12" x14ac:dyDescent="0.25">
      <c r="A76" s="5"/>
      <c r="B76" s="5"/>
      <c r="C76" s="8"/>
      <c r="D76" s="8"/>
      <c r="E76" s="12"/>
      <c r="F76" s="12"/>
      <c r="G76" s="13" t="str">
        <f>IF(OR(I76="Open",I76="Partially paid",I76="Due today",I76="Overdue",I76="Partially paid · overdue",I76="Paid",I76="Set as-of date"),ROUND(E76-IF(F76="",0,F76),2),"")</f>
        <v/>
      </c>
      <c r="H76" s="8"/>
      <c r="I76" s="14" t="str">
        <f>IF(AND(A76="",B76="",C76="",D76="",E76="",F76="",H76=""),"",IF(OR(A76="",B76="",C76="",D76="",E76=""),"Incomplete",IF(COUNTIF($L$5:$L$1004,L76)&gt;1,"Check invoice #",IF(OR(COUNT(E76)=0,AND(F76&lt;&gt;"",COUNT(F76)=0)),"Check payment",IF(OR(E76&lt;0,IF(F76="",0,F76)&lt;0,IF(F76="",0,F76)&gt;E76),"Check payment",IF(OR(COUNT(C76)=0,COUNT(D76)=0),"Check dates",IF(D76&lt;C76,"Check dates",IF(ROUND(E76-IF(F76="",0,F76),2)=0,"Paid",IF(Setup!$B$4="","Set as-of date",IF(D76=Setup!$B$4,"Due today",IF(D76&lt;Setup!$B$4,IF(IF(F76="",0,F76)&gt;0,"Partially paid · overdue","Overdue"),IF(IF(F76="",0,F76)&gt;0,"Partially paid","Open"))))))))))))</f>
        <v/>
      </c>
      <c r="J76" s="15" t="str">
        <f>IF(OR(I76="Overdue",I76="Partially paid · overdue"),DATEDIF(D76,Setup!$B$4,"D"),IF(OR(I76="Open",I76="Partially paid",I76="Due today"),0,""))</f>
        <v/>
      </c>
      <c r="K76" s="5"/>
      <c r="L76" t="str">
        <f>IF(A76="","","k"&amp;SUBSTITUTE(SUBSTITUTE(SUBSTITUTE(SUBSTITUTE(SUBSTITUTE(SUBSTITUTE(A76,"~","{t}"),"*","{s}"),"?","{q}"),"&lt;","{lt}"),"&gt;","{gt}"),"=","{eq}"))</f>
        <v/>
      </c>
    </row>
    <row r="77" spans="1:12" x14ac:dyDescent="0.25">
      <c r="A77" s="5"/>
      <c r="B77" s="5"/>
      <c r="C77" s="8"/>
      <c r="D77" s="8"/>
      <c r="E77" s="12"/>
      <c r="F77" s="12"/>
      <c r="G77" s="13" t="str">
        <f>IF(OR(I77="Open",I77="Partially paid",I77="Due today",I77="Overdue",I77="Partially paid · overdue",I77="Paid",I77="Set as-of date"),ROUND(E77-IF(F77="",0,F77),2),"")</f>
        <v/>
      </c>
      <c r="H77" s="8"/>
      <c r="I77" s="14" t="str">
        <f>IF(AND(A77="",B77="",C77="",D77="",E77="",F77="",H77=""),"",IF(OR(A77="",B77="",C77="",D77="",E77=""),"Incomplete",IF(COUNTIF($L$5:$L$1004,L77)&gt;1,"Check invoice #",IF(OR(COUNT(E77)=0,AND(F77&lt;&gt;"",COUNT(F77)=0)),"Check payment",IF(OR(E77&lt;0,IF(F77="",0,F77)&lt;0,IF(F77="",0,F77)&gt;E77),"Check payment",IF(OR(COUNT(C77)=0,COUNT(D77)=0),"Check dates",IF(D77&lt;C77,"Check dates",IF(ROUND(E77-IF(F77="",0,F77),2)=0,"Paid",IF(Setup!$B$4="","Set as-of date",IF(D77=Setup!$B$4,"Due today",IF(D77&lt;Setup!$B$4,IF(IF(F77="",0,F77)&gt;0,"Partially paid · overdue","Overdue"),IF(IF(F77="",0,F77)&gt;0,"Partially paid","Open"))))))))))))</f>
        <v/>
      </c>
      <c r="J77" s="15" t="str">
        <f>IF(OR(I77="Overdue",I77="Partially paid · overdue"),DATEDIF(D77,Setup!$B$4,"D"),IF(OR(I77="Open",I77="Partially paid",I77="Due today"),0,""))</f>
        <v/>
      </c>
      <c r="K77" s="5"/>
      <c r="L77" t="str">
        <f>IF(A77="","","k"&amp;SUBSTITUTE(SUBSTITUTE(SUBSTITUTE(SUBSTITUTE(SUBSTITUTE(SUBSTITUTE(A77,"~","{t}"),"*","{s}"),"?","{q}"),"&lt;","{lt}"),"&gt;","{gt}"),"=","{eq}"))</f>
        <v/>
      </c>
    </row>
    <row r="78" spans="1:12" x14ac:dyDescent="0.25">
      <c r="A78" s="5"/>
      <c r="B78" s="5"/>
      <c r="C78" s="8"/>
      <c r="D78" s="8"/>
      <c r="E78" s="12"/>
      <c r="F78" s="12"/>
      <c r="G78" s="13" t="str">
        <f>IF(OR(I78="Open",I78="Partially paid",I78="Due today",I78="Overdue",I78="Partially paid · overdue",I78="Paid",I78="Set as-of date"),ROUND(E78-IF(F78="",0,F78),2),"")</f>
        <v/>
      </c>
      <c r="H78" s="8"/>
      <c r="I78" s="14" t="str">
        <f>IF(AND(A78="",B78="",C78="",D78="",E78="",F78="",H78=""),"",IF(OR(A78="",B78="",C78="",D78="",E78=""),"Incomplete",IF(COUNTIF($L$5:$L$1004,L78)&gt;1,"Check invoice #",IF(OR(COUNT(E78)=0,AND(F78&lt;&gt;"",COUNT(F78)=0)),"Check payment",IF(OR(E78&lt;0,IF(F78="",0,F78)&lt;0,IF(F78="",0,F78)&gt;E78),"Check payment",IF(OR(COUNT(C78)=0,COUNT(D78)=0),"Check dates",IF(D78&lt;C78,"Check dates",IF(ROUND(E78-IF(F78="",0,F78),2)=0,"Paid",IF(Setup!$B$4="","Set as-of date",IF(D78=Setup!$B$4,"Due today",IF(D78&lt;Setup!$B$4,IF(IF(F78="",0,F78)&gt;0,"Partially paid · overdue","Overdue"),IF(IF(F78="",0,F78)&gt;0,"Partially paid","Open"))))))))))))</f>
        <v/>
      </c>
      <c r="J78" s="15" t="str">
        <f>IF(OR(I78="Overdue",I78="Partially paid · overdue"),DATEDIF(D78,Setup!$B$4,"D"),IF(OR(I78="Open",I78="Partially paid",I78="Due today"),0,""))</f>
        <v/>
      </c>
      <c r="K78" s="5"/>
      <c r="L78" t="str">
        <f>IF(A78="","","k"&amp;SUBSTITUTE(SUBSTITUTE(SUBSTITUTE(SUBSTITUTE(SUBSTITUTE(SUBSTITUTE(A78,"~","{t}"),"*","{s}"),"?","{q}"),"&lt;","{lt}"),"&gt;","{gt}"),"=","{eq}"))</f>
        <v/>
      </c>
    </row>
    <row r="79" spans="1:12" x14ac:dyDescent="0.25">
      <c r="A79" s="5"/>
      <c r="B79" s="5"/>
      <c r="C79" s="8"/>
      <c r="D79" s="8"/>
      <c r="E79" s="12"/>
      <c r="F79" s="12"/>
      <c r="G79" s="13" t="str">
        <f>IF(OR(I79="Open",I79="Partially paid",I79="Due today",I79="Overdue",I79="Partially paid · overdue",I79="Paid",I79="Set as-of date"),ROUND(E79-IF(F79="",0,F79),2),"")</f>
        <v/>
      </c>
      <c r="H79" s="8"/>
      <c r="I79" s="14" t="str">
        <f>IF(AND(A79="",B79="",C79="",D79="",E79="",F79="",H79=""),"",IF(OR(A79="",B79="",C79="",D79="",E79=""),"Incomplete",IF(COUNTIF($L$5:$L$1004,L79)&gt;1,"Check invoice #",IF(OR(COUNT(E79)=0,AND(F79&lt;&gt;"",COUNT(F79)=0)),"Check payment",IF(OR(E79&lt;0,IF(F79="",0,F79)&lt;0,IF(F79="",0,F79)&gt;E79),"Check payment",IF(OR(COUNT(C79)=0,COUNT(D79)=0),"Check dates",IF(D79&lt;C79,"Check dates",IF(ROUND(E79-IF(F79="",0,F79),2)=0,"Paid",IF(Setup!$B$4="","Set as-of date",IF(D79=Setup!$B$4,"Due today",IF(D79&lt;Setup!$B$4,IF(IF(F79="",0,F79)&gt;0,"Partially paid · overdue","Overdue"),IF(IF(F79="",0,F79)&gt;0,"Partially paid","Open"))))))))))))</f>
        <v/>
      </c>
      <c r="J79" s="15" t="str">
        <f>IF(OR(I79="Overdue",I79="Partially paid · overdue"),DATEDIF(D79,Setup!$B$4,"D"),IF(OR(I79="Open",I79="Partially paid",I79="Due today"),0,""))</f>
        <v/>
      </c>
      <c r="K79" s="5"/>
      <c r="L79" t="str">
        <f>IF(A79="","","k"&amp;SUBSTITUTE(SUBSTITUTE(SUBSTITUTE(SUBSTITUTE(SUBSTITUTE(SUBSTITUTE(A79,"~","{t}"),"*","{s}"),"?","{q}"),"&lt;","{lt}"),"&gt;","{gt}"),"=","{eq}"))</f>
        <v/>
      </c>
    </row>
    <row r="80" spans="1:12" x14ac:dyDescent="0.25">
      <c r="A80" s="5"/>
      <c r="B80" s="5"/>
      <c r="C80" s="8"/>
      <c r="D80" s="8"/>
      <c r="E80" s="12"/>
      <c r="F80" s="12"/>
      <c r="G80" s="13" t="str">
        <f>IF(OR(I80="Open",I80="Partially paid",I80="Due today",I80="Overdue",I80="Partially paid · overdue",I80="Paid",I80="Set as-of date"),ROUND(E80-IF(F80="",0,F80),2),"")</f>
        <v/>
      </c>
      <c r="H80" s="8"/>
      <c r="I80" s="14" t="str">
        <f>IF(AND(A80="",B80="",C80="",D80="",E80="",F80="",H80=""),"",IF(OR(A80="",B80="",C80="",D80="",E80=""),"Incomplete",IF(COUNTIF($L$5:$L$1004,L80)&gt;1,"Check invoice #",IF(OR(COUNT(E80)=0,AND(F80&lt;&gt;"",COUNT(F80)=0)),"Check payment",IF(OR(E80&lt;0,IF(F80="",0,F80)&lt;0,IF(F80="",0,F80)&gt;E80),"Check payment",IF(OR(COUNT(C80)=0,COUNT(D80)=0),"Check dates",IF(D80&lt;C80,"Check dates",IF(ROUND(E80-IF(F80="",0,F80),2)=0,"Paid",IF(Setup!$B$4="","Set as-of date",IF(D80=Setup!$B$4,"Due today",IF(D80&lt;Setup!$B$4,IF(IF(F80="",0,F80)&gt;0,"Partially paid · overdue","Overdue"),IF(IF(F80="",0,F80)&gt;0,"Partially paid","Open"))))))))))))</f>
        <v/>
      </c>
      <c r="J80" s="15" t="str">
        <f>IF(OR(I80="Overdue",I80="Partially paid · overdue"),DATEDIF(D80,Setup!$B$4,"D"),IF(OR(I80="Open",I80="Partially paid",I80="Due today"),0,""))</f>
        <v/>
      </c>
      <c r="K80" s="5"/>
      <c r="L80" t="str">
        <f>IF(A80="","","k"&amp;SUBSTITUTE(SUBSTITUTE(SUBSTITUTE(SUBSTITUTE(SUBSTITUTE(SUBSTITUTE(A80,"~","{t}"),"*","{s}"),"?","{q}"),"&lt;","{lt}"),"&gt;","{gt}"),"=","{eq}"))</f>
        <v/>
      </c>
    </row>
    <row r="81" spans="1:12" x14ac:dyDescent="0.25">
      <c r="A81" s="5"/>
      <c r="B81" s="5"/>
      <c r="C81" s="8"/>
      <c r="D81" s="8"/>
      <c r="E81" s="12"/>
      <c r="F81" s="12"/>
      <c r="G81" s="13" t="str">
        <f>IF(OR(I81="Open",I81="Partially paid",I81="Due today",I81="Overdue",I81="Partially paid · overdue",I81="Paid",I81="Set as-of date"),ROUND(E81-IF(F81="",0,F81),2),"")</f>
        <v/>
      </c>
      <c r="H81" s="8"/>
      <c r="I81" s="14" t="str">
        <f>IF(AND(A81="",B81="",C81="",D81="",E81="",F81="",H81=""),"",IF(OR(A81="",B81="",C81="",D81="",E81=""),"Incomplete",IF(COUNTIF($L$5:$L$1004,L81)&gt;1,"Check invoice #",IF(OR(COUNT(E81)=0,AND(F81&lt;&gt;"",COUNT(F81)=0)),"Check payment",IF(OR(E81&lt;0,IF(F81="",0,F81)&lt;0,IF(F81="",0,F81)&gt;E81),"Check payment",IF(OR(COUNT(C81)=0,COUNT(D81)=0),"Check dates",IF(D81&lt;C81,"Check dates",IF(ROUND(E81-IF(F81="",0,F81),2)=0,"Paid",IF(Setup!$B$4="","Set as-of date",IF(D81=Setup!$B$4,"Due today",IF(D81&lt;Setup!$B$4,IF(IF(F81="",0,F81)&gt;0,"Partially paid · overdue","Overdue"),IF(IF(F81="",0,F81)&gt;0,"Partially paid","Open"))))))))))))</f>
        <v/>
      </c>
      <c r="J81" s="15" t="str">
        <f>IF(OR(I81="Overdue",I81="Partially paid · overdue"),DATEDIF(D81,Setup!$B$4,"D"),IF(OR(I81="Open",I81="Partially paid",I81="Due today"),0,""))</f>
        <v/>
      </c>
      <c r="K81" s="5"/>
      <c r="L81" t="str">
        <f>IF(A81="","","k"&amp;SUBSTITUTE(SUBSTITUTE(SUBSTITUTE(SUBSTITUTE(SUBSTITUTE(SUBSTITUTE(A81,"~","{t}"),"*","{s}"),"?","{q}"),"&lt;","{lt}"),"&gt;","{gt}"),"=","{eq}"))</f>
        <v/>
      </c>
    </row>
    <row r="82" spans="1:12" x14ac:dyDescent="0.25">
      <c r="A82" s="5"/>
      <c r="B82" s="5"/>
      <c r="C82" s="8"/>
      <c r="D82" s="8"/>
      <c r="E82" s="12"/>
      <c r="F82" s="12"/>
      <c r="G82" s="13" t="str">
        <f>IF(OR(I82="Open",I82="Partially paid",I82="Due today",I82="Overdue",I82="Partially paid · overdue",I82="Paid",I82="Set as-of date"),ROUND(E82-IF(F82="",0,F82),2),"")</f>
        <v/>
      </c>
      <c r="H82" s="8"/>
      <c r="I82" s="14" t="str">
        <f>IF(AND(A82="",B82="",C82="",D82="",E82="",F82="",H82=""),"",IF(OR(A82="",B82="",C82="",D82="",E82=""),"Incomplete",IF(COUNTIF($L$5:$L$1004,L82)&gt;1,"Check invoice #",IF(OR(COUNT(E82)=0,AND(F82&lt;&gt;"",COUNT(F82)=0)),"Check payment",IF(OR(E82&lt;0,IF(F82="",0,F82)&lt;0,IF(F82="",0,F82)&gt;E82),"Check payment",IF(OR(COUNT(C82)=0,COUNT(D82)=0),"Check dates",IF(D82&lt;C82,"Check dates",IF(ROUND(E82-IF(F82="",0,F82),2)=0,"Paid",IF(Setup!$B$4="","Set as-of date",IF(D82=Setup!$B$4,"Due today",IF(D82&lt;Setup!$B$4,IF(IF(F82="",0,F82)&gt;0,"Partially paid · overdue","Overdue"),IF(IF(F82="",0,F82)&gt;0,"Partially paid","Open"))))))))))))</f>
        <v/>
      </c>
      <c r="J82" s="15" t="str">
        <f>IF(OR(I82="Overdue",I82="Partially paid · overdue"),DATEDIF(D82,Setup!$B$4,"D"),IF(OR(I82="Open",I82="Partially paid",I82="Due today"),0,""))</f>
        <v/>
      </c>
      <c r="K82" s="5"/>
      <c r="L82" t="str">
        <f>IF(A82="","","k"&amp;SUBSTITUTE(SUBSTITUTE(SUBSTITUTE(SUBSTITUTE(SUBSTITUTE(SUBSTITUTE(A82,"~","{t}"),"*","{s}"),"?","{q}"),"&lt;","{lt}"),"&gt;","{gt}"),"=","{eq}"))</f>
        <v/>
      </c>
    </row>
    <row r="83" spans="1:12" x14ac:dyDescent="0.25">
      <c r="A83" s="5"/>
      <c r="B83" s="5"/>
      <c r="C83" s="8"/>
      <c r="D83" s="8"/>
      <c r="E83" s="12"/>
      <c r="F83" s="12"/>
      <c r="G83" s="13" t="str">
        <f>IF(OR(I83="Open",I83="Partially paid",I83="Due today",I83="Overdue",I83="Partially paid · overdue",I83="Paid",I83="Set as-of date"),ROUND(E83-IF(F83="",0,F83),2),"")</f>
        <v/>
      </c>
      <c r="H83" s="8"/>
      <c r="I83" s="14" t="str">
        <f>IF(AND(A83="",B83="",C83="",D83="",E83="",F83="",H83=""),"",IF(OR(A83="",B83="",C83="",D83="",E83=""),"Incomplete",IF(COUNTIF($L$5:$L$1004,L83)&gt;1,"Check invoice #",IF(OR(COUNT(E83)=0,AND(F83&lt;&gt;"",COUNT(F83)=0)),"Check payment",IF(OR(E83&lt;0,IF(F83="",0,F83)&lt;0,IF(F83="",0,F83)&gt;E83),"Check payment",IF(OR(COUNT(C83)=0,COUNT(D83)=0),"Check dates",IF(D83&lt;C83,"Check dates",IF(ROUND(E83-IF(F83="",0,F83),2)=0,"Paid",IF(Setup!$B$4="","Set as-of date",IF(D83=Setup!$B$4,"Due today",IF(D83&lt;Setup!$B$4,IF(IF(F83="",0,F83)&gt;0,"Partially paid · overdue","Overdue"),IF(IF(F83="",0,F83)&gt;0,"Partially paid","Open"))))))))))))</f>
        <v/>
      </c>
      <c r="J83" s="15" t="str">
        <f>IF(OR(I83="Overdue",I83="Partially paid · overdue"),DATEDIF(D83,Setup!$B$4,"D"),IF(OR(I83="Open",I83="Partially paid",I83="Due today"),0,""))</f>
        <v/>
      </c>
      <c r="K83" s="5"/>
      <c r="L83" t="str">
        <f>IF(A83="","","k"&amp;SUBSTITUTE(SUBSTITUTE(SUBSTITUTE(SUBSTITUTE(SUBSTITUTE(SUBSTITUTE(A83,"~","{t}"),"*","{s}"),"?","{q}"),"&lt;","{lt}"),"&gt;","{gt}"),"=","{eq}"))</f>
        <v/>
      </c>
    </row>
    <row r="84" spans="1:12" x14ac:dyDescent="0.25">
      <c r="A84" s="5"/>
      <c r="B84" s="5"/>
      <c r="C84" s="8"/>
      <c r="D84" s="8"/>
      <c r="E84" s="12"/>
      <c r="F84" s="12"/>
      <c r="G84" s="13" t="str">
        <f>IF(OR(I84="Open",I84="Partially paid",I84="Due today",I84="Overdue",I84="Partially paid · overdue",I84="Paid",I84="Set as-of date"),ROUND(E84-IF(F84="",0,F84),2),"")</f>
        <v/>
      </c>
      <c r="H84" s="8"/>
      <c r="I84" s="14" t="str">
        <f>IF(AND(A84="",B84="",C84="",D84="",E84="",F84="",H84=""),"",IF(OR(A84="",B84="",C84="",D84="",E84=""),"Incomplete",IF(COUNTIF($L$5:$L$1004,L84)&gt;1,"Check invoice #",IF(OR(COUNT(E84)=0,AND(F84&lt;&gt;"",COUNT(F84)=0)),"Check payment",IF(OR(E84&lt;0,IF(F84="",0,F84)&lt;0,IF(F84="",0,F84)&gt;E84),"Check payment",IF(OR(COUNT(C84)=0,COUNT(D84)=0),"Check dates",IF(D84&lt;C84,"Check dates",IF(ROUND(E84-IF(F84="",0,F84),2)=0,"Paid",IF(Setup!$B$4="","Set as-of date",IF(D84=Setup!$B$4,"Due today",IF(D84&lt;Setup!$B$4,IF(IF(F84="",0,F84)&gt;0,"Partially paid · overdue","Overdue"),IF(IF(F84="",0,F84)&gt;0,"Partially paid","Open"))))))))))))</f>
        <v/>
      </c>
      <c r="J84" s="15" t="str">
        <f>IF(OR(I84="Overdue",I84="Partially paid · overdue"),DATEDIF(D84,Setup!$B$4,"D"),IF(OR(I84="Open",I84="Partially paid",I84="Due today"),0,""))</f>
        <v/>
      </c>
      <c r="K84" s="5"/>
      <c r="L84" t="str">
        <f>IF(A84="","","k"&amp;SUBSTITUTE(SUBSTITUTE(SUBSTITUTE(SUBSTITUTE(SUBSTITUTE(SUBSTITUTE(A84,"~","{t}"),"*","{s}"),"?","{q}"),"&lt;","{lt}"),"&gt;","{gt}"),"=","{eq}"))</f>
        <v/>
      </c>
    </row>
    <row r="85" spans="1:12" x14ac:dyDescent="0.25">
      <c r="A85" s="5"/>
      <c r="B85" s="5"/>
      <c r="C85" s="8"/>
      <c r="D85" s="8"/>
      <c r="E85" s="12"/>
      <c r="F85" s="12"/>
      <c r="G85" s="13" t="str">
        <f>IF(OR(I85="Open",I85="Partially paid",I85="Due today",I85="Overdue",I85="Partially paid · overdue",I85="Paid",I85="Set as-of date"),ROUND(E85-IF(F85="",0,F85),2),"")</f>
        <v/>
      </c>
      <c r="H85" s="8"/>
      <c r="I85" s="14" t="str">
        <f>IF(AND(A85="",B85="",C85="",D85="",E85="",F85="",H85=""),"",IF(OR(A85="",B85="",C85="",D85="",E85=""),"Incomplete",IF(COUNTIF($L$5:$L$1004,L85)&gt;1,"Check invoice #",IF(OR(COUNT(E85)=0,AND(F85&lt;&gt;"",COUNT(F85)=0)),"Check payment",IF(OR(E85&lt;0,IF(F85="",0,F85)&lt;0,IF(F85="",0,F85)&gt;E85),"Check payment",IF(OR(COUNT(C85)=0,COUNT(D85)=0),"Check dates",IF(D85&lt;C85,"Check dates",IF(ROUND(E85-IF(F85="",0,F85),2)=0,"Paid",IF(Setup!$B$4="","Set as-of date",IF(D85=Setup!$B$4,"Due today",IF(D85&lt;Setup!$B$4,IF(IF(F85="",0,F85)&gt;0,"Partially paid · overdue","Overdue"),IF(IF(F85="",0,F85)&gt;0,"Partially paid","Open"))))))))))))</f>
        <v/>
      </c>
      <c r="J85" s="15" t="str">
        <f>IF(OR(I85="Overdue",I85="Partially paid · overdue"),DATEDIF(D85,Setup!$B$4,"D"),IF(OR(I85="Open",I85="Partially paid",I85="Due today"),0,""))</f>
        <v/>
      </c>
      <c r="K85" s="5"/>
      <c r="L85" t="str">
        <f>IF(A85="","","k"&amp;SUBSTITUTE(SUBSTITUTE(SUBSTITUTE(SUBSTITUTE(SUBSTITUTE(SUBSTITUTE(A85,"~","{t}"),"*","{s}"),"?","{q}"),"&lt;","{lt}"),"&gt;","{gt}"),"=","{eq}"))</f>
        <v/>
      </c>
    </row>
    <row r="86" spans="1:12" x14ac:dyDescent="0.25">
      <c r="A86" s="5"/>
      <c r="B86" s="5"/>
      <c r="C86" s="8"/>
      <c r="D86" s="8"/>
      <c r="E86" s="12"/>
      <c r="F86" s="12"/>
      <c r="G86" s="13" t="str">
        <f>IF(OR(I86="Open",I86="Partially paid",I86="Due today",I86="Overdue",I86="Partially paid · overdue",I86="Paid",I86="Set as-of date"),ROUND(E86-IF(F86="",0,F86),2),"")</f>
        <v/>
      </c>
      <c r="H86" s="8"/>
      <c r="I86" s="14" t="str">
        <f>IF(AND(A86="",B86="",C86="",D86="",E86="",F86="",H86=""),"",IF(OR(A86="",B86="",C86="",D86="",E86=""),"Incomplete",IF(COUNTIF($L$5:$L$1004,L86)&gt;1,"Check invoice #",IF(OR(COUNT(E86)=0,AND(F86&lt;&gt;"",COUNT(F86)=0)),"Check payment",IF(OR(E86&lt;0,IF(F86="",0,F86)&lt;0,IF(F86="",0,F86)&gt;E86),"Check payment",IF(OR(COUNT(C86)=0,COUNT(D86)=0),"Check dates",IF(D86&lt;C86,"Check dates",IF(ROUND(E86-IF(F86="",0,F86),2)=0,"Paid",IF(Setup!$B$4="","Set as-of date",IF(D86=Setup!$B$4,"Due today",IF(D86&lt;Setup!$B$4,IF(IF(F86="",0,F86)&gt;0,"Partially paid · overdue","Overdue"),IF(IF(F86="",0,F86)&gt;0,"Partially paid","Open"))))))))))))</f>
        <v/>
      </c>
      <c r="J86" s="15" t="str">
        <f>IF(OR(I86="Overdue",I86="Partially paid · overdue"),DATEDIF(D86,Setup!$B$4,"D"),IF(OR(I86="Open",I86="Partially paid",I86="Due today"),0,""))</f>
        <v/>
      </c>
      <c r="K86" s="5"/>
      <c r="L86" t="str">
        <f>IF(A86="","","k"&amp;SUBSTITUTE(SUBSTITUTE(SUBSTITUTE(SUBSTITUTE(SUBSTITUTE(SUBSTITUTE(A86,"~","{t}"),"*","{s}"),"?","{q}"),"&lt;","{lt}"),"&gt;","{gt}"),"=","{eq}"))</f>
        <v/>
      </c>
    </row>
    <row r="87" spans="1:12" x14ac:dyDescent="0.25">
      <c r="A87" s="5"/>
      <c r="B87" s="5"/>
      <c r="C87" s="8"/>
      <c r="D87" s="8"/>
      <c r="E87" s="12"/>
      <c r="F87" s="12"/>
      <c r="G87" s="13" t="str">
        <f>IF(OR(I87="Open",I87="Partially paid",I87="Due today",I87="Overdue",I87="Partially paid · overdue",I87="Paid",I87="Set as-of date"),ROUND(E87-IF(F87="",0,F87),2),"")</f>
        <v/>
      </c>
      <c r="H87" s="8"/>
      <c r="I87" s="14" t="str">
        <f>IF(AND(A87="",B87="",C87="",D87="",E87="",F87="",H87=""),"",IF(OR(A87="",B87="",C87="",D87="",E87=""),"Incomplete",IF(COUNTIF($L$5:$L$1004,L87)&gt;1,"Check invoice #",IF(OR(COUNT(E87)=0,AND(F87&lt;&gt;"",COUNT(F87)=0)),"Check payment",IF(OR(E87&lt;0,IF(F87="",0,F87)&lt;0,IF(F87="",0,F87)&gt;E87),"Check payment",IF(OR(COUNT(C87)=0,COUNT(D87)=0),"Check dates",IF(D87&lt;C87,"Check dates",IF(ROUND(E87-IF(F87="",0,F87),2)=0,"Paid",IF(Setup!$B$4="","Set as-of date",IF(D87=Setup!$B$4,"Due today",IF(D87&lt;Setup!$B$4,IF(IF(F87="",0,F87)&gt;0,"Partially paid · overdue","Overdue"),IF(IF(F87="",0,F87)&gt;0,"Partially paid","Open"))))))))))))</f>
        <v/>
      </c>
      <c r="J87" s="15" t="str">
        <f>IF(OR(I87="Overdue",I87="Partially paid · overdue"),DATEDIF(D87,Setup!$B$4,"D"),IF(OR(I87="Open",I87="Partially paid",I87="Due today"),0,""))</f>
        <v/>
      </c>
      <c r="K87" s="5"/>
      <c r="L87" t="str">
        <f>IF(A87="","","k"&amp;SUBSTITUTE(SUBSTITUTE(SUBSTITUTE(SUBSTITUTE(SUBSTITUTE(SUBSTITUTE(A87,"~","{t}"),"*","{s}"),"?","{q}"),"&lt;","{lt}"),"&gt;","{gt}"),"=","{eq}"))</f>
        <v/>
      </c>
    </row>
    <row r="88" spans="1:12" x14ac:dyDescent="0.25">
      <c r="A88" s="5"/>
      <c r="B88" s="5"/>
      <c r="C88" s="8"/>
      <c r="D88" s="8"/>
      <c r="E88" s="12"/>
      <c r="F88" s="12"/>
      <c r="G88" s="13" t="str">
        <f>IF(OR(I88="Open",I88="Partially paid",I88="Due today",I88="Overdue",I88="Partially paid · overdue",I88="Paid",I88="Set as-of date"),ROUND(E88-IF(F88="",0,F88),2),"")</f>
        <v/>
      </c>
      <c r="H88" s="8"/>
      <c r="I88" s="14" t="str">
        <f>IF(AND(A88="",B88="",C88="",D88="",E88="",F88="",H88=""),"",IF(OR(A88="",B88="",C88="",D88="",E88=""),"Incomplete",IF(COUNTIF($L$5:$L$1004,L88)&gt;1,"Check invoice #",IF(OR(COUNT(E88)=0,AND(F88&lt;&gt;"",COUNT(F88)=0)),"Check payment",IF(OR(E88&lt;0,IF(F88="",0,F88)&lt;0,IF(F88="",0,F88)&gt;E88),"Check payment",IF(OR(COUNT(C88)=0,COUNT(D88)=0),"Check dates",IF(D88&lt;C88,"Check dates",IF(ROUND(E88-IF(F88="",0,F88),2)=0,"Paid",IF(Setup!$B$4="","Set as-of date",IF(D88=Setup!$B$4,"Due today",IF(D88&lt;Setup!$B$4,IF(IF(F88="",0,F88)&gt;0,"Partially paid · overdue","Overdue"),IF(IF(F88="",0,F88)&gt;0,"Partially paid","Open"))))))))))))</f>
        <v/>
      </c>
      <c r="J88" s="15" t="str">
        <f>IF(OR(I88="Overdue",I88="Partially paid · overdue"),DATEDIF(D88,Setup!$B$4,"D"),IF(OR(I88="Open",I88="Partially paid",I88="Due today"),0,""))</f>
        <v/>
      </c>
      <c r="K88" s="5"/>
      <c r="L88" t="str">
        <f>IF(A88="","","k"&amp;SUBSTITUTE(SUBSTITUTE(SUBSTITUTE(SUBSTITUTE(SUBSTITUTE(SUBSTITUTE(A88,"~","{t}"),"*","{s}"),"?","{q}"),"&lt;","{lt}"),"&gt;","{gt}"),"=","{eq}"))</f>
        <v/>
      </c>
    </row>
    <row r="89" spans="1:12" x14ac:dyDescent="0.25">
      <c r="A89" s="5"/>
      <c r="B89" s="5"/>
      <c r="C89" s="8"/>
      <c r="D89" s="8"/>
      <c r="E89" s="12"/>
      <c r="F89" s="12"/>
      <c r="G89" s="13" t="str">
        <f>IF(OR(I89="Open",I89="Partially paid",I89="Due today",I89="Overdue",I89="Partially paid · overdue",I89="Paid",I89="Set as-of date"),ROUND(E89-IF(F89="",0,F89),2),"")</f>
        <v/>
      </c>
      <c r="H89" s="8"/>
      <c r="I89" s="14" t="str">
        <f>IF(AND(A89="",B89="",C89="",D89="",E89="",F89="",H89=""),"",IF(OR(A89="",B89="",C89="",D89="",E89=""),"Incomplete",IF(COUNTIF($L$5:$L$1004,L89)&gt;1,"Check invoice #",IF(OR(COUNT(E89)=0,AND(F89&lt;&gt;"",COUNT(F89)=0)),"Check payment",IF(OR(E89&lt;0,IF(F89="",0,F89)&lt;0,IF(F89="",0,F89)&gt;E89),"Check payment",IF(OR(COUNT(C89)=0,COUNT(D89)=0),"Check dates",IF(D89&lt;C89,"Check dates",IF(ROUND(E89-IF(F89="",0,F89),2)=0,"Paid",IF(Setup!$B$4="","Set as-of date",IF(D89=Setup!$B$4,"Due today",IF(D89&lt;Setup!$B$4,IF(IF(F89="",0,F89)&gt;0,"Partially paid · overdue","Overdue"),IF(IF(F89="",0,F89)&gt;0,"Partially paid","Open"))))))))))))</f>
        <v/>
      </c>
      <c r="J89" s="15" t="str">
        <f>IF(OR(I89="Overdue",I89="Partially paid · overdue"),DATEDIF(D89,Setup!$B$4,"D"),IF(OR(I89="Open",I89="Partially paid",I89="Due today"),0,""))</f>
        <v/>
      </c>
      <c r="K89" s="5"/>
      <c r="L89" t="str">
        <f>IF(A89="","","k"&amp;SUBSTITUTE(SUBSTITUTE(SUBSTITUTE(SUBSTITUTE(SUBSTITUTE(SUBSTITUTE(A89,"~","{t}"),"*","{s}"),"?","{q}"),"&lt;","{lt}"),"&gt;","{gt}"),"=","{eq}"))</f>
        <v/>
      </c>
    </row>
    <row r="90" spans="1:12" x14ac:dyDescent="0.25">
      <c r="A90" s="5"/>
      <c r="B90" s="5"/>
      <c r="C90" s="8"/>
      <c r="D90" s="8"/>
      <c r="E90" s="12"/>
      <c r="F90" s="12"/>
      <c r="G90" s="13" t="str">
        <f>IF(OR(I90="Open",I90="Partially paid",I90="Due today",I90="Overdue",I90="Partially paid · overdue",I90="Paid",I90="Set as-of date"),ROUND(E90-IF(F90="",0,F90),2),"")</f>
        <v/>
      </c>
      <c r="H90" s="8"/>
      <c r="I90" s="14" t="str">
        <f>IF(AND(A90="",B90="",C90="",D90="",E90="",F90="",H90=""),"",IF(OR(A90="",B90="",C90="",D90="",E90=""),"Incomplete",IF(COUNTIF($L$5:$L$1004,L90)&gt;1,"Check invoice #",IF(OR(COUNT(E90)=0,AND(F90&lt;&gt;"",COUNT(F90)=0)),"Check payment",IF(OR(E90&lt;0,IF(F90="",0,F90)&lt;0,IF(F90="",0,F90)&gt;E90),"Check payment",IF(OR(COUNT(C90)=0,COUNT(D90)=0),"Check dates",IF(D90&lt;C90,"Check dates",IF(ROUND(E90-IF(F90="",0,F90),2)=0,"Paid",IF(Setup!$B$4="","Set as-of date",IF(D90=Setup!$B$4,"Due today",IF(D90&lt;Setup!$B$4,IF(IF(F90="",0,F90)&gt;0,"Partially paid · overdue","Overdue"),IF(IF(F90="",0,F90)&gt;0,"Partially paid","Open"))))))))))))</f>
        <v/>
      </c>
      <c r="J90" s="15" t="str">
        <f>IF(OR(I90="Overdue",I90="Partially paid · overdue"),DATEDIF(D90,Setup!$B$4,"D"),IF(OR(I90="Open",I90="Partially paid",I90="Due today"),0,""))</f>
        <v/>
      </c>
      <c r="K90" s="5"/>
      <c r="L90" t="str">
        <f>IF(A90="","","k"&amp;SUBSTITUTE(SUBSTITUTE(SUBSTITUTE(SUBSTITUTE(SUBSTITUTE(SUBSTITUTE(A90,"~","{t}"),"*","{s}"),"?","{q}"),"&lt;","{lt}"),"&gt;","{gt}"),"=","{eq}"))</f>
        <v/>
      </c>
    </row>
    <row r="91" spans="1:12" x14ac:dyDescent="0.25">
      <c r="A91" s="5"/>
      <c r="B91" s="5"/>
      <c r="C91" s="8"/>
      <c r="D91" s="8"/>
      <c r="E91" s="12"/>
      <c r="F91" s="12"/>
      <c r="G91" s="13" t="str">
        <f>IF(OR(I91="Open",I91="Partially paid",I91="Due today",I91="Overdue",I91="Partially paid · overdue",I91="Paid",I91="Set as-of date"),ROUND(E91-IF(F91="",0,F91),2),"")</f>
        <v/>
      </c>
      <c r="H91" s="8"/>
      <c r="I91" s="14" t="str">
        <f>IF(AND(A91="",B91="",C91="",D91="",E91="",F91="",H91=""),"",IF(OR(A91="",B91="",C91="",D91="",E91=""),"Incomplete",IF(COUNTIF($L$5:$L$1004,L91)&gt;1,"Check invoice #",IF(OR(COUNT(E91)=0,AND(F91&lt;&gt;"",COUNT(F91)=0)),"Check payment",IF(OR(E91&lt;0,IF(F91="",0,F91)&lt;0,IF(F91="",0,F91)&gt;E91),"Check payment",IF(OR(COUNT(C91)=0,COUNT(D91)=0),"Check dates",IF(D91&lt;C91,"Check dates",IF(ROUND(E91-IF(F91="",0,F91),2)=0,"Paid",IF(Setup!$B$4="","Set as-of date",IF(D91=Setup!$B$4,"Due today",IF(D91&lt;Setup!$B$4,IF(IF(F91="",0,F91)&gt;0,"Partially paid · overdue","Overdue"),IF(IF(F91="",0,F91)&gt;0,"Partially paid","Open"))))))))))))</f>
        <v/>
      </c>
      <c r="J91" s="15" t="str">
        <f>IF(OR(I91="Overdue",I91="Partially paid · overdue"),DATEDIF(D91,Setup!$B$4,"D"),IF(OR(I91="Open",I91="Partially paid",I91="Due today"),0,""))</f>
        <v/>
      </c>
      <c r="K91" s="5"/>
      <c r="L91" t="str">
        <f>IF(A91="","","k"&amp;SUBSTITUTE(SUBSTITUTE(SUBSTITUTE(SUBSTITUTE(SUBSTITUTE(SUBSTITUTE(A91,"~","{t}"),"*","{s}"),"?","{q}"),"&lt;","{lt}"),"&gt;","{gt}"),"=","{eq}"))</f>
        <v/>
      </c>
    </row>
    <row r="92" spans="1:12" x14ac:dyDescent="0.25">
      <c r="A92" s="5"/>
      <c r="B92" s="5"/>
      <c r="C92" s="8"/>
      <c r="D92" s="8"/>
      <c r="E92" s="12"/>
      <c r="F92" s="12"/>
      <c r="G92" s="13" t="str">
        <f>IF(OR(I92="Open",I92="Partially paid",I92="Due today",I92="Overdue",I92="Partially paid · overdue",I92="Paid",I92="Set as-of date"),ROUND(E92-IF(F92="",0,F92),2),"")</f>
        <v/>
      </c>
      <c r="H92" s="8"/>
      <c r="I92" s="14" t="str">
        <f>IF(AND(A92="",B92="",C92="",D92="",E92="",F92="",H92=""),"",IF(OR(A92="",B92="",C92="",D92="",E92=""),"Incomplete",IF(COUNTIF($L$5:$L$1004,L92)&gt;1,"Check invoice #",IF(OR(COUNT(E92)=0,AND(F92&lt;&gt;"",COUNT(F92)=0)),"Check payment",IF(OR(E92&lt;0,IF(F92="",0,F92)&lt;0,IF(F92="",0,F92)&gt;E92),"Check payment",IF(OR(COUNT(C92)=0,COUNT(D92)=0),"Check dates",IF(D92&lt;C92,"Check dates",IF(ROUND(E92-IF(F92="",0,F92),2)=0,"Paid",IF(Setup!$B$4="","Set as-of date",IF(D92=Setup!$B$4,"Due today",IF(D92&lt;Setup!$B$4,IF(IF(F92="",0,F92)&gt;0,"Partially paid · overdue","Overdue"),IF(IF(F92="",0,F92)&gt;0,"Partially paid","Open"))))))))))))</f>
        <v/>
      </c>
      <c r="J92" s="15" t="str">
        <f>IF(OR(I92="Overdue",I92="Partially paid · overdue"),DATEDIF(D92,Setup!$B$4,"D"),IF(OR(I92="Open",I92="Partially paid",I92="Due today"),0,""))</f>
        <v/>
      </c>
      <c r="K92" s="5"/>
      <c r="L92" t="str">
        <f>IF(A92="","","k"&amp;SUBSTITUTE(SUBSTITUTE(SUBSTITUTE(SUBSTITUTE(SUBSTITUTE(SUBSTITUTE(A92,"~","{t}"),"*","{s}"),"?","{q}"),"&lt;","{lt}"),"&gt;","{gt}"),"=","{eq}"))</f>
        <v/>
      </c>
    </row>
    <row r="93" spans="1:12" x14ac:dyDescent="0.25">
      <c r="A93" s="5"/>
      <c r="B93" s="5"/>
      <c r="C93" s="8"/>
      <c r="D93" s="8"/>
      <c r="E93" s="12"/>
      <c r="F93" s="12"/>
      <c r="G93" s="13" t="str">
        <f>IF(OR(I93="Open",I93="Partially paid",I93="Due today",I93="Overdue",I93="Partially paid · overdue",I93="Paid",I93="Set as-of date"),ROUND(E93-IF(F93="",0,F93),2),"")</f>
        <v/>
      </c>
      <c r="H93" s="8"/>
      <c r="I93" s="14" t="str">
        <f>IF(AND(A93="",B93="",C93="",D93="",E93="",F93="",H93=""),"",IF(OR(A93="",B93="",C93="",D93="",E93=""),"Incomplete",IF(COUNTIF($L$5:$L$1004,L93)&gt;1,"Check invoice #",IF(OR(COUNT(E93)=0,AND(F93&lt;&gt;"",COUNT(F93)=0)),"Check payment",IF(OR(E93&lt;0,IF(F93="",0,F93)&lt;0,IF(F93="",0,F93)&gt;E93),"Check payment",IF(OR(COUNT(C93)=0,COUNT(D93)=0),"Check dates",IF(D93&lt;C93,"Check dates",IF(ROUND(E93-IF(F93="",0,F93),2)=0,"Paid",IF(Setup!$B$4="","Set as-of date",IF(D93=Setup!$B$4,"Due today",IF(D93&lt;Setup!$B$4,IF(IF(F93="",0,F93)&gt;0,"Partially paid · overdue","Overdue"),IF(IF(F93="",0,F93)&gt;0,"Partially paid","Open"))))))))))))</f>
        <v/>
      </c>
      <c r="J93" s="15" t="str">
        <f>IF(OR(I93="Overdue",I93="Partially paid · overdue"),DATEDIF(D93,Setup!$B$4,"D"),IF(OR(I93="Open",I93="Partially paid",I93="Due today"),0,""))</f>
        <v/>
      </c>
      <c r="K93" s="5"/>
      <c r="L93" t="str">
        <f>IF(A93="","","k"&amp;SUBSTITUTE(SUBSTITUTE(SUBSTITUTE(SUBSTITUTE(SUBSTITUTE(SUBSTITUTE(A93,"~","{t}"),"*","{s}"),"?","{q}"),"&lt;","{lt}"),"&gt;","{gt}"),"=","{eq}"))</f>
        <v/>
      </c>
    </row>
    <row r="94" spans="1:12" x14ac:dyDescent="0.25">
      <c r="A94" s="5"/>
      <c r="B94" s="5"/>
      <c r="C94" s="8"/>
      <c r="D94" s="8"/>
      <c r="E94" s="12"/>
      <c r="F94" s="12"/>
      <c r="G94" s="13" t="str">
        <f>IF(OR(I94="Open",I94="Partially paid",I94="Due today",I94="Overdue",I94="Partially paid · overdue",I94="Paid",I94="Set as-of date"),ROUND(E94-IF(F94="",0,F94),2),"")</f>
        <v/>
      </c>
      <c r="H94" s="8"/>
      <c r="I94" s="14" t="str">
        <f>IF(AND(A94="",B94="",C94="",D94="",E94="",F94="",H94=""),"",IF(OR(A94="",B94="",C94="",D94="",E94=""),"Incomplete",IF(COUNTIF($L$5:$L$1004,L94)&gt;1,"Check invoice #",IF(OR(COUNT(E94)=0,AND(F94&lt;&gt;"",COUNT(F94)=0)),"Check payment",IF(OR(E94&lt;0,IF(F94="",0,F94)&lt;0,IF(F94="",0,F94)&gt;E94),"Check payment",IF(OR(COUNT(C94)=0,COUNT(D94)=0),"Check dates",IF(D94&lt;C94,"Check dates",IF(ROUND(E94-IF(F94="",0,F94),2)=0,"Paid",IF(Setup!$B$4="","Set as-of date",IF(D94=Setup!$B$4,"Due today",IF(D94&lt;Setup!$B$4,IF(IF(F94="",0,F94)&gt;0,"Partially paid · overdue","Overdue"),IF(IF(F94="",0,F94)&gt;0,"Partially paid","Open"))))))))))))</f>
        <v/>
      </c>
      <c r="J94" s="15" t="str">
        <f>IF(OR(I94="Overdue",I94="Partially paid · overdue"),DATEDIF(D94,Setup!$B$4,"D"),IF(OR(I94="Open",I94="Partially paid",I94="Due today"),0,""))</f>
        <v/>
      </c>
      <c r="K94" s="5"/>
      <c r="L94" t="str">
        <f>IF(A94="","","k"&amp;SUBSTITUTE(SUBSTITUTE(SUBSTITUTE(SUBSTITUTE(SUBSTITUTE(SUBSTITUTE(A94,"~","{t}"),"*","{s}"),"?","{q}"),"&lt;","{lt}"),"&gt;","{gt}"),"=","{eq}"))</f>
        <v/>
      </c>
    </row>
    <row r="95" spans="1:12" x14ac:dyDescent="0.25">
      <c r="A95" s="5"/>
      <c r="B95" s="5"/>
      <c r="C95" s="8"/>
      <c r="D95" s="8"/>
      <c r="E95" s="12"/>
      <c r="F95" s="12"/>
      <c r="G95" s="13" t="str">
        <f>IF(OR(I95="Open",I95="Partially paid",I95="Due today",I95="Overdue",I95="Partially paid · overdue",I95="Paid",I95="Set as-of date"),ROUND(E95-IF(F95="",0,F95),2),"")</f>
        <v/>
      </c>
      <c r="H95" s="8"/>
      <c r="I95" s="14" t="str">
        <f>IF(AND(A95="",B95="",C95="",D95="",E95="",F95="",H95=""),"",IF(OR(A95="",B95="",C95="",D95="",E95=""),"Incomplete",IF(COUNTIF($L$5:$L$1004,L95)&gt;1,"Check invoice #",IF(OR(COUNT(E95)=0,AND(F95&lt;&gt;"",COUNT(F95)=0)),"Check payment",IF(OR(E95&lt;0,IF(F95="",0,F95)&lt;0,IF(F95="",0,F95)&gt;E95),"Check payment",IF(OR(COUNT(C95)=0,COUNT(D95)=0),"Check dates",IF(D95&lt;C95,"Check dates",IF(ROUND(E95-IF(F95="",0,F95),2)=0,"Paid",IF(Setup!$B$4="","Set as-of date",IF(D95=Setup!$B$4,"Due today",IF(D95&lt;Setup!$B$4,IF(IF(F95="",0,F95)&gt;0,"Partially paid · overdue","Overdue"),IF(IF(F95="",0,F95)&gt;0,"Partially paid","Open"))))))))))))</f>
        <v/>
      </c>
      <c r="J95" s="15" t="str">
        <f>IF(OR(I95="Overdue",I95="Partially paid · overdue"),DATEDIF(D95,Setup!$B$4,"D"),IF(OR(I95="Open",I95="Partially paid",I95="Due today"),0,""))</f>
        <v/>
      </c>
      <c r="K95" s="5"/>
      <c r="L95" t="str">
        <f>IF(A95="","","k"&amp;SUBSTITUTE(SUBSTITUTE(SUBSTITUTE(SUBSTITUTE(SUBSTITUTE(SUBSTITUTE(A95,"~","{t}"),"*","{s}"),"?","{q}"),"&lt;","{lt}"),"&gt;","{gt}"),"=","{eq}"))</f>
        <v/>
      </c>
    </row>
    <row r="96" spans="1:12" x14ac:dyDescent="0.25">
      <c r="A96" s="5"/>
      <c r="B96" s="5"/>
      <c r="C96" s="8"/>
      <c r="D96" s="8"/>
      <c r="E96" s="12"/>
      <c r="F96" s="12"/>
      <c r="G96" s="13" t="str">
        <f>IF(OR(I96="Open",I96="Partially paid",I96="Due today",I96="Overdue",I96="Partially paid · overdue",I96="Paid",I96="Set as-of date"),ROUND(E96-IF(F96="",0,F96),2),"")</f>
        <v/>
      </c>
      <c r="H96" s="8"/>
      <c r="I96" s="14" t="str">
        <f>IF(AND(A96="",B96="",C96="",D96="",E96="",F96="",H96=""),"",IF(OR(A96="",B96="",C96="",D96="",E96=""),"Incomplete",IF(COUNTIF($L$5:$L$1004,L96)&gt;1,"Check invoice #",IF(OR(COUNT(E96)=0,AND(F96&lt;&gt;"",COUNT(F96)=0)),"Check payment",IF(OR(E96&lt;0,IF(F96="",0,F96)&lt;0,IF(F96="",0,F96)&gt;E96),"Check payment",IF(OR(COUNT(C96)=0,COUNT(D96)=0),"Check dates",IF(D96&lt;C96,"Check dates",IF(ROUND(E96-IF(F96="",0,F96),2)=0,"Paid",IF(Setup!$B$4="","Set as-of date",IF(D96=Setup!$B$4,"Due today",IF(D96&lt;Setup!$B$4,IF(IF(F96="",0,F96)&gt;0,"Partially paid · overdue","Overdue"),IF(IF(F96="",0,F96)&gt;0,"Partially paid","Open"))))))))))))</f>
        <v/>
      </c>
      <c r="J96" s="15" t="str">
        <f>IF(OR(I96="Overdue",I96="Partially paid · overdue"),DATEDIF(D96,Setup!$B$4,"D"),IF(OR(I96="Open",I96="Partially paid",I96="Due today"),0,""))</f>
        <v/>
      </c>
      <c r="K96" s="5"/>
      <c r="L96" t="str">
        <f>IF(A96="","","k"&amp;SUBSTITUTE(SUBSTITUTE(SUBSTITUTE(SUBSTITUTE(SUBSTITUTE(SUBSTITUTE(A96,"~","{t}"),"*","{s}"),"?","{q}"),"&lt;","{lt}"),"&gt;","{gt}"),"=","{eq}"))</f>
        <v/>
      </c>
    </row>
    <row r="97" spans="1:12" x14ac:dyDescent="0.25">
      <c r="A97" s="5"/>
      <c r="B97" s="5"/>
      <c r="C97" s="8"/>
      <c r="D97" s="8"/>
      <c r="E97" s="12"/>
      <c r="F97" s="12"/>
      <c r="G97" s="13" t="str">
        <f>IF(OR(I97="Open",I97="Partially paid",I97="Due today",I97="Overdue",I97="Partially paid · overdue",I97="Paid",I97="Set as-of date"),ROUND(E97-IF(F97="",0,F97),2),"")</f>
        <v/>
      </c>
      <c r="H97" s="8"/>
      <c r="I97" s="14" t="str">
        <f>IF(AND(A97="",B97="",C97="",D97="",E97="",F97="",H97=""),"",IF(OR(A97="",B97="",C97="",D97="",E97=""),"Incomplete",IF(COUNTIF($L$5:$L$1004,L97)&gt;1,"Check invoice #",IF(OR(COUNT(E97)=0,AND(F97&lt;&gt;"",COUNT(F97)=0)),"Check payment",IF(OR(E97&lt;0,IF(F97="",0,F97)&lt;0,IF(F97="",0,F97)&gt;E97),"Check payment",IF(OR(COUNT(C97)=0,COUNT(D97)=0),"Check dates",IF(D97&lt;C97,"Check dates",IF(ROUND(E97-IF(F97="",0,F97),2)=0,"Paid",IF(Setup!$B$4="","Set as-of date",IF(D97=Setup!$B$4,"Due today",IF(D97&lt;Setup!$B$4,IF(IF(F97="",0,F97)&gt;0,"Partially paid · overdue","Overdue"),IF(IF(F97="",0,F97)&gt;0,"Partially paid","Open"))))))))))))</f>
        <v/>
      </c>
      <c r="J97" s="15" t="str">
        <f>IF(OR(I97="Overdue",I97="Partially paid · overdue"),DATEDIF(D97,Setup!$B$4,"D"),IF(OR(I97="Open",I97="Partially paid",I97="Due today"),0,""))</f>
        <v/>
      </c>
      <c r="K97" s="5"/>
      <c r="L97" t="str">
        <f>IF(A97="","","k"&amp;SUBSTITUTE(SUBSTITUTE(SUBSTITUTE(SUBSTITUTE(SUBSTITUTE(SUBSTITUTE(A97,"~","{t}"),"*","{s}"),"?","{q}"),"&lt;","{lt}"),"&gt;","{gt}"),"=","{eq}"))</f>
        <v/>
      </c>
    </row>
    <row r="98" spans="1:12" x14ac:dyDescent="0.25">
      <c r="A98" s="5"/>
      <c r="B98" s="5"/>
      <c r="C98" s="8"/>
      <c r="D98" s="8"/>
      <c r="E98" s="12"/>
      <c r="F98" s="12"/>
      <c r="G98" s="13" t="str">
        <f>IF(OR(I98="Open",I98="Partially paid",I98="Due today",I98="Overdue",I98="Partially paid · overdue",I98="Paid",I98="Set as-of date"),ROUND(E98-IF(F98="",0,F98),2),"")</f>
        <v/>
      </c>
      <c r="H98" s="8"/>
      <c r="I98" s="14" t="str">
        <f>IF(AND(A98="",B98="",C98="",D98="",E98="",F98="",H98=""),"",IF(OR(A98="",B98="",C98="",D98="",E98=""),"Incomplete",IF(COUNTIF($L$5:$L$1004,L98)&gt;1,"Check invoice #",IF(OR(COUNT(E98)=0,AND(F98&lt;&gt;"",COUNT(F98)=0)),"Check payment",IF(OR(E98&lt;0,IF(F98="",0,F98)&lt;0,IF(F98="",0,F98)&gt;E98),"Check payment",IF(OR(COUNT(C98)=0,COUNT(D98)=0),"Check dates",IF(D98&lt;C98,"Check dates",IF(ROUND(E98-IF(F98="",0,F98),2)=0,"Paid",IF(Setup!$B$4="","Set as-of date",IF(D98=Setup!$B$4,"Due today",IF(D98&lt;Setup!$B$4,IF(IF(F98="",0,F98)&gt;0,"Partially paid · overdue","Overdue"),IF(IF(F98="",0,F98)&gt;0,"Partially paid","Open"))))))))))))</f>
        <v/>
      </c>
      <c r="J98" s="15" t="str">
        <f>IF(OR(I98="Overdue",I98="Partially paid · overdue"),DATEDIF(D98,Setup!$B$4,"D"),IF(OR(I98="Open",I98="Partially paid",I98="Due today"),0,""))</f>
        <v/>
      </c>
      <c r="K98" s="5"/>
      <c r="L98" t="str">
        <f>IF(A98="","","k"&amp;SUBSTITUTE(SUBSTITUTE(SUBSTITUTE(SUBSTITUTE(SUBSTITUTE(SUBSTITUTE(A98,"~","{t}"),"*","{s}"),"?","{q}"),"&lt;","{lt}"),"&gt;","{gt}"),"=","{eq}"))</f>
        <v/>
      </c>
    </row>
    <row r="99" spans="1:12" x14ac:dyDescent="0.25">
      <c r="A99" s="5"/>
      <c r="B99" s="5"/>
      <c r="C99" s="8"/>
      <c r="D99" s="8"/>
      <c r="E99" s="12"/>
      <c r="F99" s="12"/>
      <c r="G99" s="13" t="str">
        <f>IF(OR(I99="Open",I99="Partially paid",I99="Due today",I99="Overdue",I99="Partially paid · overdue",I99="Paid",I99="Set as-of date"),ROUND(E99-IF(F99="",0,F99),2),"")</f>
        <v/>
      </c>
      <c r="H99" s="8"/>
      <c r="I99" s="14" t="str">
        <f>IF(AND(A99="",B99="",C99="",D99="",E99="",F99="",H99=""),"",IF(OR(A99="",B99="",C99="",D99="",E99=""),"Incomplete",IF(COUNTIF($L$5:$L$1004,L99)&gt;1,"Check invoice #",IF(OR(COUNT(E99)=0,AND(F99&lt;&gt;"",COUNT(F99)=0)),"Check payment",IF(OR(E99&lt;0,IF(F99="",0,F99)&lt;0,IF(F99="",0,F99)&gt;E99),"Check payment",IF(OR(COUNT(C99)=0,COUNT(D99)=0),"Check dates",IF(D99&lt;C99,"Check dates",IF(ROUND(E99-IF(F99="",0,F99),2)=0,"Paid",IF(Setup!$B$4="","Set as-of date",IF(D99=Setup!$B$4,"Due today",IF(D99&lt;Setup!$B$4,IF(IF(F99="",0,F99)&gt;0,"Partially paid · overdue","Overdue"),IF(IF(F99="",0,F99)&gt;0,"Partially paid","Open"))))))))))))</f>
        <v/>
      </c>
      <c r="J99" s="15" t="str">
        <f>IF(OR(I99="Overdue",I99="Partially paid · overdue"),DATEDIF(D99,Setup!$B$4,"D"),IF(OR(I99="Open",I99="Partially paid",I99="Due today"),0,""))</f>
        <v/>
      </c>
      <c r="K99" s="5"/>
      <c r="L99" t="str">
        <f>IF(A99="","","k"&amp;SUBSTITUTE(SUBSTITUTE(SUBSTITUTE(SUBSTITUTE(SUBSTITUTE(SUBSTITUTE(A99,"~","{t}"),"*","{s}"),"?","{q}"),"&lt;","{lt}"),"&gt;","{gt}"),"=","{eq}"))</f>
        <v/>
      </c>
    </row>
    <row r="100" spans="1:12" x14ac:dyDescent="0.25">
      <c r="A100" s="5"/>
      <c r="B100" s="5"/>
      <c r="C100" s="8"/>
      <c r="D100" s="8"/>
      <c r="E100" s="12"/>
      <c r="F100" s="12"/>
      <c r="G100" s="13" t="str">
        <f>IF(OR(I100="Open",I100="Partially paid",I100="Due today",I100="Overdue",I100="Partially paid · overdue",I100="Paid",I100="Set as-of date"),ROUND(E100-IF(F100="",0,F100),2),"")</f>
        <v/>
      </c>
      <c r="H100" s="8"/>
      <c r="I100" s="14" t="str">
        <f>IF(AND(A100="",B100="",C100="",D100="",E100="",F100="",H100=""),"",IF(OR(A100="",B100="",C100="",D100="",E100=""),"Incomplete",IF(COUNTIF($L$5:$L$1004,L100)&gt;1,"Check invoice #",IF(OR(COUNT(E100)=0,AND(F100&lt;&gt;"",COUNT(F100)=0)),"Check payment",IF(OR(E100&lt;0,IF(F100="",0,F100)&lt;0,IF(F100="",0,F100)&gt;E100),"Check payment",IF(OR(COUNT(C100)=0,COUNT(D100)=0),"Check dates",IF(D100&lt;C100,"Check dates",IF(ROUND(E100-IF(F100="",0,F100),2)=0,"Paid",IF(Setup!$B$4="","Set as-of date",IF(D100=Setup!$B$4,"Due today",IF(D100&lt;Setup!$B$4,IF(IF(F100="",0,F100)&gt;0,"Partially paid · overdue","Overdue"),IF(IF(F100="",0,F100)&gt;0,"Partially paid","Open"))))))))))))</f>
        <v/>
      </c>
      <c r="J100" s="15" t="str">
        <f>IF(OR(I100="Overdue",I100="Partially paid · overdue"),DATEDIF(D100,Setup!$B$4,"D"),IF(OR(I100="Open",I100="Partially paid",I100="Due today"),0,""))</f>
        <v/>
      </c>
      <c r="K100" s="5"/>
      <c r="L100" t="str">
        <f>IF(A100="","","k"&amp;SUBSTITUTE(SUBSTITUTE(SUBSTITUTE(SUBSTITUTE(SUBSTITUTE(SUBSTITUTE(A100,"~","{t}"),"*","{s}"),"?","{q}"),"&lt;","{lt}"),"&gt;","{gt}"),"=","{eq}"))</f>
        <v/>
      </c>
    </row>
    <row r="101" spans="1:12" x14ac:dyDescent="0.25">
      <c r="A101" s="5"/>
      <c r="B101" s="5"/>
      <c r="C101" s="8"/>
      <c r="D101" s="8"/>
      <c r="E101" s="12"/>
      <c r="F101" s="12"/>
      <c r="G101" s="13" t="str">
        <f>IF(OR(I101="Open",I101="Partially paid",I101="Due today",I101="Overdue",I101="Partially paid · overdue",I101="Paid",I101="Set as-of date"),ROUND(E101-IF(F101="",0,F101),2),"")</f>
        <v/>
      </c>
      <c r="H101" s="8"/>
      <c r="I101" s="14" t="str">
        <f>IF(AND(A101="",B101="",C101="",D101="",E101="",F101="",H101=""),"",IF(OR(A101="",B101="",C101="",D101="",E101=""),"Incomplete",IF(COUNTIF($L$5:$L$1004,L101)&gt;1,"Check invoice #",IF(OR(COUNT(E101)=0,AND(F101&lt;&gt;"",COUNT(F101)=0)),"Check payment",IF(OR(E101&lt;0,IF(F101="",0,F101)&lt;0,IF(F101="",0,F101)&gt;E101),"Check payment",IF(OR(COUNT(C101)=0,COUNT(D101)=0),"Check dates",IF(D101&lt;C101,"Check dates",IF(ROUND(E101-IF(F101="",0,F101),2)=0,"Paid",IF(Setup!$B$4="","Set as-of date",IF(D101=Setup!$B$4,"Due today",IF(D101&lt;Setup!$B$4,IF(IF(F101="",0,F101)&gt;0,"Partially paid · overdue","Overdue"),IF(IF(F101="",0,F101)&gt;0,"Partially paid","Open"))))))))))))</f>
        <v/>
      </c>
      <c r="J101" s="15" t="str">
        <f>IF(OR(I101="Overdue",I101="Partially paid · overdue"),DATEDIF(D101,Setup!$B$4,"D"),IF(OR(I101="Open",I101="Partially paid",I101="Due today"),0,""))</f>
        <v/>
      </c>
      <c r="K101" s="5"/>
      <c r="L101" t="str">
        <f>IF(A101="","","k"&amp;SUBSTITUTE(SUBSTITUTE(SUBSTITUTE(SUBSTITUTE(SUBSTITUTE(SUBSTITUTE(A101,"~","{t}"),"*","{s}"),"?","{q}"),"&lt;","{lt}"),"&gt;","{gt}"),"=","{eq}"))</f>
        <v/>
      </c>
    </row>
    <row r="102" spans="1:12" x14ac:dyDescent="0.25">
      <c r="A102" s="5"/>
      <c r="B102" s="5"/>
      <c r="C102" s="8"/>
      <c r="D102" s="8"/>
      <c r="E102" s="12"/>
      <c r="F102" s="12"/>
      <c r="G102" s="13" t="str">
        <f>IF(OR(I102="Open",I102="Partially paid",I102="Due today",I102="Overdue",I102="Partially paid · overdue",I102="Paid",I102="Set as-of date"),ROUND(E102-IF(F102="",0,F102),2),"")</f>
        <v/>
      </c>
      <c r="H102" s="8"/>
      <c r="I102" s="14" t="str">
        <f>IF(AND(A102="",B102="",C102="",D102="",E102="",F102="",H102=""),"",IF(OR(A102="",B102="",C102="",D102="",E102=""),"Incomplete",IF(COUNTIF($L$5:$L$1004,L102)&gt;1,"Check invoice #",IF(OR(COUNT(E102)=0,AND(F102&lt;&gt;"",COUNT(F102)=0)),"Check payment",IF(OR(E102&lt;0,IF(F102="",0,F102)&lt;0,IF(F102="",0,F102)&gt;E102),"Check payment",IF(OR(COUNT(C102)=0,COUNT(D102)=0),"Check dates",IF(D102&lt;C102,"Check dates",IF(ROUND(E102-IF(F102="",0,F102),2)=0,"Paid",IF(Setup!$B$4="","Set as-of date",IF(D102=Setup!$B$4,"Due today",IF(D102&lt;Setup!$B$4,IF(IF(F102="",0,F102)&gt;0,"Partially paid · overdue","Overdue"),IF(IF(F102="",0,F102)&gt;0,"Partially paid","Open"))))))))))))</f>
        <v/>
      </c>
      <c r="J102" s="15" t="str">
        <f>IF(OR(I102="Overdue",I102="Partially paid · overdue"),DATEDIF(D102,Setup!$B$4,"D"),IF(OR(I102="Open",I102="Partially paid",I102="Due today"),0,""))</f>
        <v/>
      </c>
      <c r="K102" s="5"/>
      <c r="L102" t="str">
        <f>IF(A102="","","k"&amp;SUBSTITUTE(SUBSTITUTE(SUBSTITUTE(SUBSTITUTE(SUBSTITUTE(SUBSTITUTE(A102,"~","{t}"),"*","{s}"),"?","{q}"),"&lt;","{lt}"),"&gt;","{gt}"),"=","{eq}"))</f>
        <v/>
      </c>
    </row>
    <row r="103" spans="1:12" x14ac:dyDescent="0.25">
      <c r="A103" s="5"/>
      <c r="B103" s="5"/>
      <c r="C103" s="8"/>
      <c r="D103" s="8"/>
      <c r="E103" s="12"/>
      <c r="F103" s="12"/>
      <c r="G103" s="13" t="str">
        <f>IF(OR(I103="Open",I103="Partially paid",I103="Due today",I103="Overdue",I103="Partially paid · overdue",I103="Paid",I103="Set as-of date"),ROUND(E103-IF(F103="",0,F103),2),"")</f>
        <v/>
      </c>
      <c r="H103" s="8"/>
      <c r="I103" s="14" t="str">
        <f>IF(AND(A103="",B103="",C103="",D103="",E103="",F103="",H103=""),"",IF(OR(A103="",B103="",C103="",D103="",E103=""),"Incomplete",IF(COUNTIF($L$5:$L$1004,L103)&gt;1,"Check invoice #",IF(OR(COUNT(E103)=0,AND(F103&lt;&gt;"",COUNT(F103)=0)),"Check payment",IF(OR(E103&lt;0,IF(F103="",0,F103)&lt;0,IF(F103="",0,F103)&gt;E103),"Check payment",IF(OR(COUNT(C103)=0,COUNT(D103)=0),"Check dates",IF(D103&lt;C103,"Check dates",IF(ROUND(E103-IF(F103="",0,F103),2)=0,"Paid",IF(Setup!$B$4="","Set as-of date",IF(D103=Setup!$B$4,"Due today",IF(D103&lt;Setup!$B$4,IF(IF(F103="",0,F103)&gt;0,"Partially paid · overdue","Overdue"),IF(IF(F103="",0,F103)&gt;0,"Partially paid","Open"))))))))))))</f>
        <v/>
      </c>
      <c r="J103" s="15" t="str">
        <f>IF(OR(I103="Overdue",I103="Partially paid · overdue"),DATEDIF(D103,Setup!$B$4,"D"),IF(OR(I103="Open",I103="Partially paid",I103="Due today"),0,""))</f>
        <v/>
      </c>
      <c r="K103" s="5"/>
      <c r="L103" t="str">
        <f>IF(A103="","","k"&amp;SUBSTITUTE(SUBSTITUTE(SUBSTITUTE(SUBSTITUTE(SUBSTITUTE(SUBSTITUTE(A103,"~","{t}"),"*","{s}"),"?","{q}"),"&lt;","{lt}"),"&gt;","{gt}"),"=","{eq}"))</f>
        <v/>
      </c>
    </row>
    <row r="104" spans="1:12" x14ac:dyDescent="0.25">
      <c r="A104" s="5"/>
      <c r="B104" s="5"/>
      <c r="C104" s="8"/>
      <c r="D104" s="8"/>
      <c r="E104" s="12"/>
      <c r="F104" s="12"/>
      <c r="G104" s="13" t="str">
        <f>IF(OR(I104="Open",I104="Partially paid",I104="Due today",I104="Overdue",I104="Partially paid · overdue",I104="Paid",I104="Set as-of date"),ROUND(E104-IF(F104="",0,F104),2),"")</f>
        <v/>
      </c>
      <c r="H104" s="8"/>
      <c r="I104" s="14" t="str">
        <f>IF(AND(A104="",B104="",C104="",D104="",E104="",F104="",H104=""),"",IF(OR(A104="",B104="",C104="",D104="",E104=""),"Incomplete",IF(COUNTIF($L$5:$L$1004,L104)&gt;1,"Check invoice #",IF(OR(COUNT(E104)=0,AND(F104&lt;&gt;"",COUNT(F104)=0)),"Check payment",IF(OR(E104&lt;0,IF(F104="",0,F104)&lt;0,IF(F104="",0,F104)&gt;E104),"Check payment",IF(OR(COUNT(C104)=0,COUNT(D104)=0),"Check dates",IF(D104&lt;C104,"Check dates",IF(ROUND(E104-IF(F104="",0,F104),2)=0,"Paid",IF(Setup!$B$4="","Set as-of date",IF(D104=Setup!$B$4,"Due today",IF(D104&lt;Setup!$B$4,IF(IF(F104="",0,F104)&gt;0,"Partially paid · overdue","Overdue"),IF(IF(F104="",0,F104)&gt;0,"Partially paid","Open"))))))))))))</f>
        <v/>
      </c>
      <c r="J104" s="15" t="str">
        <f>IF(OR(I104="Overdue",I104="Partially paid · overdue"),DATEDIF(D104,Setup!$B$4,"D"),IF(OR(I104="Open",I104="Partially paid",I104="Due today"),0,""))</f>
        <v/>
      </c>
      <c r="K104" s="5"/>
      <c r="L104" t="str">
        <f>IF(A104="","","k"&amp;SUBSTITUTE(SUBSTITUTE(SUBSTITUTE(SUBSTITUTE(SUBSTITUTE(SUBSTITUTE(A104,"~","{t}"),"*","{s}"),"?","{q}"),"&lt;","{lt}"),"&gt;","{gt}"),"=","{eq}"))</f>
        <v/>
      </c>
    </row>
    <row r="105" spans="1:12" x14ac:dyDescent="0.25">
      <c r="A105" s="5"/>
      <c r="B105" s="5"/>
      <c r="C105" s="8"/>
      <c r="D105" s="8"/>
      <c r="E105" s="12"/>
      <c r="F105" s="12"/>
      <c r="G105" s="13" t="str">
        <f>IF(OR(I105="Open",I105="Partially paid",I105="Due today",I105="Overdue",I105="Partially paid · overdue",I105="Paid",I105="Set as-of date"),ROUND(E105-IF(F105="",0,F105),2),"")</f>
        <v/>
      </c>
      <c r="H105" s="8"/>
      <c r="I105" s="14" t="str">
        <f>IF(AND(A105="",B105="",C105="",D105="",E105="",F105="",H105=""),"",IF(OR(A105="",B105="",C105="",D105="",E105=""),"Incomplete",IF(COUNTIF($L$5:$L$1004,L105)&gt;1,"Check invoice #",IF(OR(COUNT(E105)=0,AND(F105&lt;&gt;"",COUNT(F105)=0)),"Check payment",IF(OR(E105&lt;0,IF(F105="",0,F105)&lt;0,IF(F105="",0,F105)&gt;E105),"Check payment",IF(OR(COUNT(C105)=0,COUNT(D105)=0),"Check dates",IF(D105&lt;C105,"Check dates",IF(ROUND(E105-IF(F105="",0,F105),2)=0,"Paid",IF(Setup!$B$4="","Set as-of date",IF(D105=Setup!$B$4,"Due today",IF(D105&lt;Setup!$B$4,IF(IF(F105="",0,F105)&gt;0,"Partially paid · overdue","Overdue"),IF(IF(F105="",0,F105)&gt;0,"Partially paid","Open"))))))))))))</f>
        <v/>
      </c>
      <c r="J105" s="15" t="str">
        <f>IF(OR(I105="Overdue",I105="Partially paid · overdue"),DATEDIF(D105,Setup!$B$4,"D"),IF(OR(I105="Open",I105="Partially paid",I105="Due today"),0,""))</f>
        <v/>
      </c>
      <c r="K105" s="5"/>
      <c r="L105" t="str">
        <f>IF(A105="","","k"&amp;SUBSTITUTE(SUBSTITUTE(SUBSTITUTE(SUBSTITUTE(SUBSTITUTE(SUBSTITUTE(A105,"~","{t}"),"*","{s}"),"?","{q}"),"&lt;","{lt}"),"&gt;","{gt}"),"=","{eq}"))</f>
        <v/>
      </c>
    </row>
    <row r="106" spans="1:12" x14ac:dyDescent="0.25">
      <c r="A106" s="5"/>
      <c r="B106" s="5"/>
      <c r="C106" s="8"/>
      <c r="D106" s="8"/>
      <c r="E106" s="12"/>
      <c r="F106" s="12"/>
      <c r="G106" s="13" t="str">
        <f>IF(OR(I106="Open",I106="Partially paid",I106="Due today",I106="Overdue",I106="Partially paid · overdue",I106="Paid",I106="Set as-of date"),ROUND(E106-IF(F106="",0,F106),2),"")</f>
        <v/>
      </c>
      <c r="H106" s="8"/>
      <c r="I106" s="14" t="str">
        <f>IF(AND(A106="",B106="",C106="",D106="",E106="",F106="",H106=""),"",IF(OR(A106="",B106="",C106="",D106="",E106=""),"Incomplete",IF(COUNTIF($L$5:$L$1004,L106)&gt;1,"Check invoice #",IF(OR(COUNT(E106)=0,AND(F106&lt;&gt;"",COUNT(F106)=0)),"Check payment",IF(OR(E106&lt;0,IF(F106="",0,F106)&lt;0,IF(F106="",0,F106)&gt;E106),"Check payment",IF(OR(COUNT(C106)=0,COUNT(D106)=0),"Check dates",IF(D106&lt;C106,"Check dates",IF(ROUND(E106-IF(F106="",0,F106),2)=0,"Paid",IF(Setup!$B$4="","Set as-of date",IF(D106=Setup!$B$4,"Due today",IF(D106&lt;Setup!$B$4,IF(IF(F106="",0,F106)&gt;0,"Partially paid · overdue","Overdue"),IF(IF(F106="",0,F106)&gt;0,"Partially paid","Open"))))))))))))</f>
        <v/>
      </c>
      <c r="J106" s="15" t="str">
        <f>IF(OR(I106="Overdue",I106="Partially paid · overdue"),DATEDIF(D106,Setup!$B$4,"D"),IF(OR(I106="Open",I106="Partially paid",I106="Due today"),0,""))</f>
        <v/>
      </c>
      <c r="K106" s="5"/>
      <c r="L106" t="str">
        <f>IF(A106="","","k"&amp;SUBSTITUTE(SUBSTITUTE(SUBSTITUTE(SUBSTITUTE(SUBSTITUTE(SUBSTITUTE(A106,"~","{t}"),"*","{s}"),"?","{q}"),"&lt;","{lt}"),"&gt;","{gt}"),"=","{eq}"))</f>
        <v/>
      </c>
    </row>
    <row r="107" spans="1:12" x14ac:dyDescent="0.25">
      <c r="A107" s="5"/>
      <c r="B107" s="5"/>
      <c r="C107" s="8"/>
      <c r="D107" s="8"/>
      <c r="E107" s="12"/>
      <c r="F107" s="12"/>
      <c r="G107" s="13" t="str">
        <f>IF(OR(I107="Open",I107="Partially paid",I107="Due today",I107="Overdue",I107="Partially paid · overdue",I107="Paid",I107="Set as-of date"),ROUND(E107-IF(F107="",0,F107),2),"")</f>
        <v/>
      </c>
      <c r="H107" s="8"/>
      <c r="I107" s="14" t="str">
        <f>IF(AND(A107="",B107="",C107="",D107="",E107="",F107="",H107=""),"",IF(OR(A107="",B107="",C107="",D107="",E107=""),"Incomplete",IF(COUNTIF($L$5:$L$1004,L107)&gt;1,"Check invoice #",IF(OR(COUNT(E107)=0,AND(F107&lt;&gt;"",COUNT(F107)=0)),"Check payment",IF(OR(E107&lt;0,IF(F107="",0,F107)&lt;0,IF(F107="",0,F107)&gt;E107),"Check payment",IF(OR(COUNT(C107)=0,COUNT(D107)=0),"Check dates",IF(D107&lt;C107,"Check dates",IF(ROUND(E107-IF(F107="",0,F107),2)=0,"Paid",IF(Setup!$B$4="","Set as-of date",IF(D107=Setup!$B$4,"Due today",IF(D107&lt;Setup!$B$4,IF(IF(F107="",0,F107)&gt;0,"Partially paid · overdue","Overdue"),IF(IF(F107="",0,F107)&gt;0,"Partially paid","Open"))))))))))))</f>
        <v/>
      </c>
      <c r="J107" s="15" t="str">
        <f>IF(OR(I107="Overdue",I107="Partially paid · overdue"),DATEDIF(D107,Setup!$B$4,"D"),IF(OR(I107="Open",I107="Partially paid",I107="Due today"),0,""))</f>
        <v/>
      </c>
      <c r="K107" s="5"/>
      <c r="L107" t="str">
        <f>IF(A107="","","k"&amp;SUBSTITUTE(SUBSTITUTE(SUBSTITUTE(SUBSTITUTE(SUBSTITUTE(SUBSTITUTE(A107,"~","{t}"),"*","{s}"),"?","{q}"),"&lt;","{lt}"),"&gt;","{gt}"),"=","{eq}"))</f>
        <v/>
      </c>
    </row>
    <row r="108" spans="1:12" x14ac:dyDescent="0.25">
      <c r="A108" s="5"/>
      <c r="B108" s="5"/>
      <c r="C108" s="8"/>
      <c r="D108" s="8"/>
      <c r="E108" s="12"/>
      <c r="F108" s="12"/>
      <c r="G108" s="13" t="str">
        <f>IF(OR(I108="Open",I108="Partially paid",I108="Due today",I108="Overdue",I108="Partially paid · overdue",I108="Paid",I108="Set as-of date"),ROUND(E108-IF(F108="",0,F108),2),"")</f>
        <v/>
      </c>
      <c r="H108" s="8"/>
      <c r="I108" s="14" t="str">
        <f>IF(AND(A108="",B108="",C108="",D108="",E108="",F108="",H108=""),"",IF(OR(A108="",B108="",C108="",D108="",E108=""),"Incomplete",IF(COUNTIF($L$5:$L$1004,L108)&gt;1,"Check invoice #",IF(OR(COUNT(E108)=0,AND(F108&lt;&gt;"",COUNT(F108)=0)),"Check payment",IF(OR(E108&lt;0,IF(F108="",0,F108)&lt;0,IF(F108="",0,F108)&gt;E108),"Check payment",IF(OR(COUNT(C108)=0,COUNT(D108)=0),"Check dates",IF(D108&lt;C108,"Check dates",IF(ROUND(E108-IF(F108="",0,F108),2)=0,"Paid",IF(Setup!$B$4="","Set as-of date",IF(D108=Setup!$B$4,"Due today",IF(D108&lt;Setup!$B$4,IF(IF(F108="",0,F108)&gt;0,"Partially paid · overdue","Overdue"),IF(IF(F108="",0,F108)&gt;0,"Partially paid","Open"))))))))))))</f>
        <v/>
      </c>
      <c r="J108" s="15" t="str">
        <f>IF(OR(I108="Overdue",I108="Partially paid · overdue"),DATEDIF(D108,Setup!$B$4,"D"),IF(OR(I108="Open",I108="Partially paid",I108="Due today"),0,""))</f>
        <v/>
      </c>
      <c r="K108" s="5"/>
      <c r="L108" t="str">
        <f>IF(A108="","","k"&amp;SUBSTITUTE(SUBSTITUTE(SUBSTITUTE(SUBSTITUTE(SUBSTITUTE(SUBSTITUTE(A108,"~","{t}"),"*","{s}"),"?","{q}"),"&lt;","{lt}"),"&gt;","{gt}"),"=","{eq}"))</f>
        <v/>
      </c>
    </row>
    <row r="109" spans="1:12" x14ac:dyDescent="0.25">
      <c r="A109" s="5"/>
      <c r="B109" s="5"/>
      <c r="C109" s="8"/>
      <c r="D109" s="8"/>
      <c r="E109" s="12"/>
      <c r="F109" s="12"/>
      <c r="G109" s="13" t="str">
        <f>IF(OR(I109="Open",I109="Partially paid",I109="Due today",I109="Overdue",I109="Partially paid · overdue",I109="Paid",I109="Set as-of date"),ROUND(E109-IF(F109="",0,F109),2),"")</f>
        <v/>
      </c>
      <c r="H109" s="8"/>
      <c r="I109" s="14" t="str">
        <f>IF(AND(A109="",B109="",C109="",D109="",E109="",F109="",H109=""),"",IF(OR(A109="",B109="",C109="",D109="",E109=""),"Incomplete",IF(COUNTIF($L$5:$L$1004,L109)&gt;1,"Check invoice #",IF(OR(COUNT(E109)=0,AND(F109&lt;&gt;"",COUNT(F109)=0)),"Check payment",IF(OR(E109&lt;0,IF(F109="",0,F109)&lt;0,IF(F109="",0,F109)&gt;E109),"Check payment",IF(OR(COUNT(C109)=0,COUNT(D109)=0),"Check dates",IF(D109&lt;C109,"Check dates",IF(ROUND(E109-IF(F109="",0,F109),2)=0,"Paid",IF(Setup!$B$4="","Set as-of date",IF(D109=Setup!$B$4,"Due today",IF(D109&lt;Setup!$B$4,IF(IF(F109="",0,F109)&gt;0,"Partially paid · overdue","Overdue"),IF(IF(F109="",0,F109)&gt;0,"Partially paid","Open"))))))))))))</f>
        <v/>
      </c>
      <c r="J109" s="15" t="str">
        <f>IF(OR(I109="Overdue",I109="Partially paid · overdue"),DATEDIF(D109,Setup!$B$4,"D"),IF(OR(I109="Open",I109="Partially paid",I109="Due today"),0,""))</f>
        <v/>
      </c>
      <c r="K109" s="5"/>
      <c r="L109" t="str">
        <f>IF(A109="","","k"&amp;SUBSTITUTE(SUBSTITUTE(SUBSTITUTE(SUBSTITUTE(SUBSTITUTE(SUBSTITUTE(A109,"~","{t}"),"*","{s}"),"?","{q}"),"&lt;","{lt}"),"&gt;","{gt}"),"=","{eq}"))</f>
        <v/>
      </c>
    </row>
    <row r="110" spans="1:12" x14ac:dyDescent="0.25">
      <c r="A110" s="5"/>
      <c r="B110" s="5"/>
      <c r="C110" s="8"/>
      <c r="D110" s="8"/>
      <c r="E110" s="12"/>
      <c r="F110" s="12"/>
      <c r="G110" s="13" t="str">
        <f>IF(OR(I110="Open",I110="Partially paid",I110="Due today",I110="Overdue",I110="Partially paid · overdue",I110="Paid",I110="Set as-of date"),ROUND(E110-IF(F110="",0,F110),2),"")</f>
        <v/>
      </c>
      <c r="H110" s="8"/>
      <c r="I110" s="14" t="str">
        <f>IF(AND(A110="",B110="",C110="",D110="",E110="",F110="",H110=""),"",IF(OR(A110="",B110="",C110="",D110="",E110=""),"Incomplete",IF(COUNTIF($L$5:$L$1004,L110)&gt;1,"Check invoice #",IF(OR(COUNT(E110)=0,AND(F110&lt;&gt;"",COUNT(F110)=0)),"Check payment",IF(OR(E110&lt;0,IF(F110="",0,F110)&lt;0,IF(F110="",0,F110)&gt;E110),"Check payment",IF(OR(COUNT(C110)=0,COUNT(D110)=0),"Check dates",IF(D110&lt;C110,"Check dates",IF(ROUND(E110-IF(F110="",0,F110),2)=0,"Paid",IF(Setup!$B$4="","Set as-of date",IF(D110=Setup!$B$4,"Due today",IF(D110&lt;Setup!$B$4,IF(IF(F110="",0,F110)&gt;0,"Partially paid · overdue","Overdue"),IF(IF(F110="",0,F110)&gt;0,"Partially paid","Open"))))))))))))</f>
        <v/>
      </c>
      <c r="J110" s="15" t="str">
        <f>IF(OR(I110="Overdue",I110="Partially paid · overdue"),DATEDIF(D110,Setup!$B$4,"D"),IF(OR(I110="Open",I110="Partially paid",I110="Due today"),0,""))</f>
        <v/>
      </c>
      <c r="K110" s="5"/>
      <c r="L110" t="str">
        <f>IF(A110="","","k"&amp;SUBSTITUTE(SUBSTITUTE(SUBSTITUTE(SUBSTITUTE(SUBSTITUTE(SUBSTITUTE(A110,"~","{t}"),"*","{s}"),"?","{q}"),"&lt;","{lt}"),"&gt;","{gt}"),"=","{eq}"))</f>
        <v/>
      </c>
    </row>
    <row r="111" spans="1:12" x14ac:dyDescent="0.25">
      <c r="A111" s="5"/>
      <c r="B111" s="5"/>
      <c r="C111" s="8"/>
      <c r="D111" s="8"/>
      <c r="E111" s="12"/>
      <c r="F111" s="12"/>
      <c r="G111" s="13" t="str">
        <f>IF(OR(I111="Open",I111="Partially paid",I111="Due today",I111="Overdue",I111="Partially paid · overdue",I111="Paid",I111="Set as-of date"),ROUND(E111-IF(F111="",0,F111),2),"")</f>
        <v/>
      </c>
      <c r="H111" s="8"/>
      <c r="I111" s="14" t="str">
        <f>IF(AND(A111="",B111="",C111="",D111="",E111="",F111="",H111=""),"",IF(OR(A111="",B111="",C111="",D111="",E111=""),"Incomplete",IF(COUNTIF($L$5:$L$1004,L111)&gt;1,"Check invoice #",IF(OR(COUNT(E111)=0,AND(F111&lt;&gt;"",COUNT(F111)=0)),"Check payment",IF(OR(E111&lt;0,IF(F111="",0,F111)&lt;0,IF(F111="",0,F111)&gt;E111),"Check payment",IF(OR(COUNT(C111)=0,COUNT(D111)=0),"Check dates",IF(D111&lt;C111,"Check dates",IF(ROUND(E111-IF(F111="",0,F111),2)=0,"Paid",IF(Setup!$B$4="","Set as-of date",IF(D111=Setup!$B$4,"Due today",IF(D111&lt;Setup!$B$4,IF(IF(F111="",0,F111)&gt;0,"Partially paid · overdue","Overdue"),IF(IF(F111="",0,F111)&gt;0,"Partially paid","Open"))))))))))))</f>
        <v/>
      </c>
      <c r="J111" s="15" t="str">
        <f>IF(OR(I111="Overdue",I111="Partially paid · overdue"),DATEDIF(D111,Setup!$B$4,"D"),IF(OR(I111="Open",I111="Partially paid",I111="Due today"),0,""))</f>
        <v/>
      </c>
      <c r="K111" s="5"/>
      <c r="L111" t="str">
        <f>IF(A111="","","k"&amp;SUBSTITUTE(SUBSTITUTE(SUBSTITUTE(SUBSTITUTE(SUBSTITUTE(SUBSTITUTE(A111,"~","{t}"),"*","{s}"),"?","{q}"),"&lt;","{lt}"),"&gt;","{gt}"),"=","{eq}"))</f>
        <v/>
      </c>
    </row>
    <row r="112" spans="1:12" x14ac:dyDescent="0.25">
      <c r="A112" s="5"/>
      <c r="B112" s="5"/>
      <c r="C112" s="8"/>
      <c r="D112" s="8"/>
      <c r="E112" s="12"/>
      <c r="F112" s="12"/>
      <c r="G112" s="13" t="str">
        <f>IF(OR(I112="Open",I112="Partially paid",I112="Due today",I112="Overdue",I112="Partially paid · overdue",I112="Paid",I112="Set as-of date"),ROUND(E112-IF(F112="",0,F112),2),"")</f>
        <v/>
      </c>
      <c r="H112" s="8"/>
      <c r="I112" s="14" t="str">
        <f>IF(AND(A112="",B112="",C112="",D112="",E112="",F112="",H112=""),"",IF(OR(A112="",B112="",C112="",D112="",E112=""),"Incomplete",IF(COUNTIF($L$5:$L$1004,L112)&gt;1,"Check invoice #",IF(OR(COUNT(E112)=0,AND(F112&lt;&gt;"",COUNT(F112)=0)),"Check payment",IF(OR(E112&lt;0,IF(F112="",0,F112)&lt;0,IF(F112="",0,F112)&gt;E112),"Check payment",IF(OR(COUNT(C112)=0,COUNT(D112)=0),"Check dates",IF(D112&lt;C112,"Check dates",IF(ROUND(E112-IF(F112="",0,F112),2)=0,"Paid",IF(Setup!$B$4="","Set as-of date",IF(D112=Setup!$B$4,"Due today",IF(D112&lt;Setup!$B$4,IF(IF(F112="",0,F112)&gt;0,"Partially paid · overdue","Overdue"),IF(IF(F112="",0,F112)&gt;0,"Partially paid","Open"))))))))))))</f>
        <v/>
      </c>
      <c r="J112" s="15" t="str">
        <f>IF(OR(I112="Overdue",I112="Partially paid · overdue"),DATEDIF(D112,Setup!$B$4,"D"),IF(OR(I112="Open",I112="Partially paid",I112="Due today"),0,""))</f>
        <v/>
      </c>
      <c r="K112" s="5"/>
      <c r="L112" t="str">
        <f>IF(A112="","","k"&amp;SUBSTITUTE(SUBSTITUTE(SUBSTITUTE(SUBSTITUTE(SUBSTITUTE(SUBSTITUTE(A112,"~","{t}"),"*","{s}"),"?","{q}"),"&lt;","{lt}"),"&gt;","{gt}"),"=","{eq}"))</f>
        <v/>
      </c>
    </row>
    <row r="113" spans="1:12" x14ac:dyDescent="0.25">
      <c r="A113" s="5"/>
      <c r="B113" s="5"/>
      <c r="C113" s="8"/>
      <c r="D113" s="8"/>
      <c r="E113" s="12"/>
      <c r="F113" s="12"/>
      <c r="G113" s="13" t="str">
        <f>IF(OR(I113="Open",I113="Partially paid",I113="Due today",I113="Overdue",I113="Partially paid · overdue",I113="Paid",I113="Set as-of date"),ROUND(E113-IF(F113="",0,F113),2),"")</f>
        <v/>
      </c>
      <c r="H113" s="8"/>
      <c r="I113" s="14" t="str">
        <f>IF(AND(A113="",B113="",C113="",D113="",E113="",F113="",H113=""),"",IF(OR(A113="",B113="",C113="",D113="",E113=""),"Incomplete",IF(COUNTIF($L$5:$L$1004,L113)&gt;1,"Check invoice #",IF(OR(COUNT(E113)=0,AND(F113&lt;&gt;"",COUNT(F113)=0)),"Check payment",IF(OR(E113&lt;0,IF(F113="",0,F113)&lt;0,IF(F113="",0,F113)&gt;E113),"Check payment",IF(OR(COUNT(C113)=0,COUNT(D113)=0),"Check dates",IF(D113&lt;C113,"Check dates",IF(ROUND(E113-IF(F113="",0,F113),2)=0,"Paid",IF(Setup!$B$4="","Set as-of date",IF(D113=Setup!$B$4,"Due today",IF(D113&lt;Setup!$B$4,IF(IF(F113="",0,F113)&gt;0,"Partially paid · overdue","Overdue"),IF(IF(F113="",0,F113)&gt;0,"Partially paid","Open"))))))))))))</f>
        <v/>
      </c>
      <c r="J113" s="15" t="str">
        <f>IF(OR(I113="Overdue",I113="Partially paid · overdue"),DATEDIF(D113,Setup!$B$4,"D"),IF(OR(I113="Open",I113="Partially paid",I113="Due today"),0,""))</f>
        <v/>
      </c>
      <c r="K113" s="5"/>
      <c r="L113" t="str">
        <f>IF(A113="","","k"&amp;SUBSTITUTE(SUBSTITUTE(SUBSTITUTE(SUBSTITUTE(SUBSTITUTE(SUBSTITUTE(A113,"~","{t}"),"*","{s}"),"?","{q}"),"&lt;","{lt}"),"&gt;","{gt}"),"=","{eq}"))</f>
        <v/>
      </c>
    </row>
    <row r="114" spans="1:12" x14ac:dyDescent="0.25">
      <c r="A114" s="5"/>
      <c r="B114" s="5"/>
      <c r="C114" s="8"/>
      <c r="D114" s="8"/>
      <c r="E114" s="12"/>
      <c r="F114" s="12"/>
      <c r="G114" s="13" t="str">
        <f>IF(OR(I114="Open",I114="Partially paid",I114="Due today",I114="Overdue",I114="Partially paid · overdue",I114="Paid",I114="Set as-of date"),ROUND(E114-IF(F114="",0,F114),2),"")</f>
        <v/>
      </c>
      <c r="H114" s="8"/>
      <c r="I114" s="14" t="str">
        <f>IF(AND(A114="",B114="",C114="",D114="",E114="",F114="",H114=""),"",IF(OR(A114="",B114="",C114="",D114="",E114=""),"Incomplete",IF(COUNTIF($L$5:$L$1004,L114)&gt;1,"Check invoice #",IF(OR(COUNT(E114)=0,AND(F114&lt;&gt;"",COUNT(F114)=0)),"Check payment",IF(OR(E114&lt;0,IF(F114="",0,F114)&lt;0,IF(F114="",0,F114)&gt;E114),"Check payment",IF(OR(COUNT(C114)=0,COUNT(D114)=0),"Check dates",IF(D114&lt;C114,"Check dates",IF(ROUND(E114-IF(F114="",0,F114),2)=0,"Paid",IF(Setup!$B$4="","Set as-of date",IF(D114=Setup!$B$4,"Due today",IF(D114&lt;Setup!$B$4,IF(IF(F114="",0,F114)&gt;0,"Partially paid · overdue","Overdue"),IF(IF(F114="",0,F114)&gt;0,"Partially paid","Open"))))))))))))</f>
        <v/>
      </c>
      <c r="J114" s="15" t="str">
        <f>IF(OR(I114="Overdue",I114="Partially paid · overdue"),DATEDIF(D114,Setup!$B$4,"D"),IF(OR(I114="Open",I114="Partially paid",I114="Due today"),0,""))</f>
        <v/>
      </c>
      <c r="K114" s="5"/>
      <c r="L114" t="str">
        <f>IF(A114="","","k"&amp;SUBSTITUTE(SUBSTITUTE(SUBSTITUTE(SUBSTITUTE(SUBSTITUTE(SUBSTITUTE(A114,"~","{t}"),"*","{s}"),"?","{q}"),"&lt;","{lt}"),"&gt;","{gt}"),"=","{eq}"))</f>
        <v/>
      </c>
    </row>
    <row r="115" spans="1:12" x14ac:dyDescent="0.25">
      <c r="A115" s="5"/>
      <c r="B115" s="5"/>
      <c r="C115" s="8"/>
      <c r="D115" s="8"/>
      <c r="E115" s="12"/>
      <c r="F115" s="12"/>
      <c r="G115" s="13" t="str">
        <f>IF(OR(I115="Open",I115="Partially paid",I115="Due today",I115="Overdue",I115="Partially paid · overdue",I115="Paid",I115="Set as-of date"),ROUND(E115-IF(F115="",0,F115),2),"")</f>
        <v/>
      </c>
      <c r="H115" s="8"/>
      <c r="I115" s="14" t="str">
        <f>IF(AND(A115="",B115="",C115="",D115="",E115="",F115="",H115=""),"",IF(OR(A115="",B115="",C115="",D115="",E115=""),"Incomplete",IF(COUNTIF($L$5:$L$1004,L115)&gt;1,"Check invoice #",IF(OR(COUNT(E115)=0,AND(F115&lt;&gt;"",COUNT(F115)=0)),"Check payment",IF(OR(E115&lt;0,IF(F115="",0,F115)&lt;0,IF(F115="",0,F115)&gt;E115),"Check payment",IF(OR(COUNT(C115)=0,COUNT(D115)=0),"Check dates",IF(D115&lt;C115,"Check dates",IF(ROUND(E115-IF(F115="",0,F115),2)=0,"Paid",IF(Setup!$B$4="","Set as-of date",IF(D115=Setup!$B$4,"Due today",IF(D115&lt;Setup!$B$4,IF(IF(F115="",0,F115)&gt;0,"Partially paid · overdue","Overdue"),IF(IF(F115="",0,F115)&gt;0,"Partially paid","Open"))))))))))))</f>
        <v/>
      </c>
      <c r="J115" s="15" t="str">
        <f>IF(OR(I115="Overdue",I115="Partially paid · overdue"),DATEDIF(D115,Setup!$B$4,"D"),IF(OR(I115="Open",I115="Partially paid",I115="Due today"),0,""))</f>
        <v/>
      </c>
      <c r="K115" s="5"/>
      <c r="L115" t="str">
        <f>IF(A115="","","k"&amp;SUBSTITUTE(SUBSTITUTE(SUBSTITUTE(SUBSTITUTE(SUBSTITUTE(SUBSTITUTE(A115,"~","{t}"),"*","{s}"),"?","{q}"),"&lt;","{lt}"),"&gt;","{gt}"),"=","{eq}"))</f>
        <v/>
      </c>
    </row>
    <row r="116" spans="1:12" x14ac:dyDescent="0.25">
      <c r="A116" s="5"/>
      <c r="B116" s="5"/>
      <c r="C116" s="8"/>
      <c r="D116" s="8"/>
      <c r="E116" s="12"/>
      <c r="F116" s="12"/>
      <c r="G116" s="13" t="str">
        <f>IF(OR(I116="Open",I116="Partially paid",I116="Due today",I116="Overdue",I116="Partially paid · overdue",I116="Paid",I116="Set as-of date"),ROUND(E116-IF(F116="",0,F116),2),"")</f>
        <v/>
      </c>
      <c r="H116" s="8"/>
      <c r="I116" s="14" t="str">
        <f>IF(AND(A116="",B116="",C116="",D116="",E116="",F116="",H116=""),"",IF(OR(A116="",B116="",C116="",D116="",E116=""),"Incomplete",IF(COUNTIF($L$5:$L$1004,L116)&gt;1,"Check invoice #",IF(OR(COUNT(E116)=0,AND(F116&lt;&gt;"",COUNT(F116)=0)),"Check payment",IF(OR(E116&lt;0,IF(F116="",0,F116)&lt;0,IF(F116="",0,F116)&gt;E116),"Check payment",IF(OR(COUNT(C116)=0,COUNT(D116)=0),"Check dates",IF(D116&lt;C116,"Check dates",IF(ROUND(E116-IF(F116="",0,F116),2)=0,"Paid",IF(Setup!$B$4="","Set as-of date",IF(D116=Setup!$B$4,"Due today",IF(D116&lt;Setup!$B$4,IF(IF(F116="",0,F116)&gt;0,"Partially paid · overdue","Overdue"),IF(IF(F116="",0,F116)&gt;0,"Partially paid","Open"))))))))))))</f>
        <v/>
      </c>
      <c r="J116" s="15" t="str">
        <f>IF(OR(I116="Overdue",I116="Partially paid · overdue"),DATEDIF(D116,Setup!$B$4,"D"),IF(OR(I116="Open",I116="Partially paid",I116="Due today"),0,""))</f>
        <v/>
      </c>
      <c r="K116" s="5"/>
      <c r="L116" t="str">
        <f>IF(A116="","","k"&amp;SUBSTITUTE(SUBSTITUTE(SUBSTITUTE(SUBSTITUTE(SUBSTITUTE(SUBSTITUTE(A116,"~","{t}"),"*","{s}"),"?","{q}"),"&lt;","{lt}"),"&gt;","{gt}"),"=","{eq}"))</f>
        <v/>
      </c>
    </row>
    <row r="117" spans="1:12" x14ac:dyDescent="0.25">
      <c r="A117" s="5"/>
      <c r="B117" s="5"/>
      <c r="C117" s="8"/>
      <c r="D117" s="8"/>
      <c r="E117" s="12"/>
      <c r="F117" s="12"/>
      <c r="G117" s="13" t="str">
        <f>IF(OR(I117="Open",I117="Partially paid",I117="Due today",I117="Overdue",I117="Partially paid · overdue",I117="Paid",I117="Set as-of date"),ROUND(E117-IF(F117="",0,F117),2),"")</f>
        <v/>
      </c>
      <c r="H117" s="8"/>
      <c r="I117" s="14" t="str">
        <f>IF(AND(A117="",B117="",C117="",D117="",E117="",F117="",H117=""),"",IF(OR(A117="",B117="",C117="",D117="",E117=""),"Incomplete",IF(COUNTIF($L$5:$L$1004,L117)&gt;1,"Check invoice #",IF(OR(COUNT(E117)=0,AND(F117&lt;&gt;"",COUNT(F117)=0)),"Check payment",IF(OR(E117&lt;0,IF(F117="",0,F117)&lt;0,IF(F117="",0,F117)&gt;E117),"Check payment",IF(OR(COUNT(C117)=0,COUNT(D117)=0),"Check dates",IF(D117&lt;C117,"Check dates",IF(ROUND(E117-IF(F117="",0,F117),2)=0,"Paid",IF(Setup!$B$4="","Set as-of date",IF(D117=Setup!$B$4,"Due today",IF(D117&lt;Setup!$B$4,IF(IF(F117="",0,F117)&gt;0,"Partially paid · overdue","Overdue"),IF(IF(F117="",0,F117)&gt;0,"Partially paid","Open"))))))))))))</f>
        <v/>
      </c>
      <c r="J117" s="15" t="str">
        <f>IF(OR(I117="Overdue",I117="Partially paid · overdue"),DATEDIF(D117,Setup!$B$4,"D"),IF(OR(I117="Open",I117="Partially paid",I117="Due today"),0,""))</f>
        <v/>
      </c>
      <c r="K117" s="5"/>
      <c r="L117" t="str">
        <f>IF(A117="","","k"&amp;SUBSTITUTE(SUBSTITUTE(SUBSTITUTE(SUBSTITUTE(SUBSTITUTE(SUBSTITUTE(A117,"~","{t}"),"*","{s}"),"?","{q}"),"&lt;","{lt}"),"&gt;","{gt}"),"=","{eq}"))</f>
        <v/>
      </c>
    </row>
    <row r="118" spans="1:12" x14ac:dyDescent="0.25">
      <c r="A118" s="5"/>
      <c r="B118" s="5"/>
      <c r="C118" s="8"/>
      <c r="D118" s="8"/>
      <c r="E118" s="12"/>
      <c r="F118" s="12"/>
      <c r="G118" s="13" t="str">
        <f>IF(OR(I118="Open",I118="Partially paid",I118="Due today",I118="Overdue",I118="Partially paid · overdue",I118="Paid",I118="Set as-of date"),ROUND(E118-IF(F118="",0,F118),2),"")</f>
        <v/>
      </c>
      <c r="H118" s="8"/>
      <c r="I118" s="14" t="str">
        <f>IF(AND(A118="",B118="",C118="",D118="",E118="",F118="",H118=""),"",IF(OR(A118="",B118="",C118="",D118="",E118=""),"Incomplete",IF(COUNTIF($L$5:$L$1004,L118)&gt;1,"Check invoice #",IF(OR(COUNT(E118)=0,AND(F118&lt;&gt;"",COUNT(F118)=0)),"Check payment",IF(OR(E118&lt;0,IF(F118="",0,F118)&lt;0,IF(F118="",0,F118)&gt;E118),"Check payment",IF(OR(COUNT(C118)=0,COUNT(D118)=0),"Check dates",IF(D118&lt;C118,"Check dates",IF(ROUND(E118-IF(F118="",0,F118),2)=0,"Paid",IF(Setup!$B$4="","Set as-of date",IF(D118=Setup!$B$4,"Due today",IF(D118&lt;Setup!$B$4,IF(IF(F118="",0,F118)&gt;0,"Partially paid · overdue","Overdue"),IF(IF(F118="",0,F118)&gt;0,"Partially paid","Open"))))))))))))</f>
        <v/>
      </c>
      <c r="J118" s="15" t="str">
        <f>IF(OR(I118="Overdue",I118="Partially paid · overdue"),DATEDIF(D118,Setup!$B$4,"D"),IF(OR(I118="Open",I118="Partially paid",I118="Due today"),0,""))</f>
        <v/>
      </c>
      <c r="K118" s="5"/>
      <c r="L118" t="str">
        <f>IF(A118="","","k"&amp;SUBSTITUTE(SUBSTITUTE(SUBSTITUTE(SUBSTITUTE(SUBSTITUTE(SUBSTITUTE(A118,"~","{t}"),"*","{s}"),"?","{q}"),"&lt;","{lt}"),"&gt;","{gt}"),"=","{eq}"))</f>
        <v/>
      </c>
    </row>
    <row r="119" spans="1:12" x14ac:dyDescent="0.25">
      <c r="A119" s="5"/>
      <c r="B119" s="5"/>
      <c r="C119" s="8"/>
      <c r="D119" s="8"/>
      <c r="E119" s="12"/>
      <c r="F119" s="12"/>
      <c r="G119" s="13" t="str">
        <f>IF(OR(I119="Open",I119="Partially paid",I119="Due today",I119="Overdue",I119="Partially paid · overdue",I119="Paid",I119="Set as-of date"),ROUND(E119-IF(F119="",0,F119),2),"")</f>
        <v/>
      </c>
      <c r="H119" s="8"/>
      <c r="I119" s="14" t="str">
        <f>IF(AND(A119="",B119="",C119="",D119="",E119="",F119="",H119=""),"",IF(OR(A119="",B119="",C119="",D119="",E119=""),"Incomplete",IF(COUNTIF($L$5:$L$1004,L119)&gt;1,"Check invoice #",IF(OR(COUNT(E119)=0,AND(F119&lt;&gt;"",COUNT(F119)=0)),"Check payment",IF(OR(E119&lt;0,IF(F119="",0,F119)&lt;0,IF(F119="",0,F119)&gt;E119),"Check payment",IF(OR(COUNT(C119)=0,COUNT(D119)=0),"Check dates",IF(D119&lt;C119,"Check dates",IF(ROUND(E119-IF(F119="",0,F119),2)=0,"Paid",IF(Setup!$B$4="","Set as-of date",IF(D119=Setup!$B$4,"Due today",IF(D119&lt;Setup!$B$4,IF(IF(F119="",0,F119)&gt;0,"Partially paid · overdue","Overdue"),IF(IF(F119="",0,F119)&gt;0,"Partially paid","Open"))))))))))))</f>
        <v/>
      </c>
      <c r="J119" s="15" t="str">
        <f>IF(OR(I119="Overdue",I119="Partially paid · overdue"),DATEDIF(D119,Setup!$B$4,"D"),IF(OR(I119="Open",I119="Partially paid",I119="Due today"),0,""))</f>
        <v/>
      </c>
      <c r="K119" s="5"/>
      <c r="L119" t="str">
        <f>IF(A119="","","k"&amp;SUBSTITUTE(SUBSTITUTE(SUBSTITUTE(SUBSTITUTE(SUBSTITUTE(SUBSTITUTE(A119,"~","{t}"),"*","{s}"),"?","{q}"),"&lt;","{lt}"),"&gt;","{gt}"),"=","{eq}"))</f>
        <v/>
      </c>
    </row>
    <row r="120" spans="1:12" x14ac:dyDescent="0.25">
      <c r="A120" s="5"/>
      <c r="B120" s="5"/>
      <c r="C120" s="8"/>
      <c r="D120" s="8"/>
      <c r="E120" s="12"/>
      <c r="F120" s="12"/>
      <c r="G120" s="13" t="str">
        <f>IF(OR(I120="Open",I120="Partially paid",I120="Due today",I120="Overdue",I120="Partially paid · overdue",I120="Paid",I120="Set as-of date"),ROUND(E120-IF(F120="",0,F120),2),"")</f>
        <v/>
      </c>
      <c r="H120" s="8"/>
      <c r="I120" s="14" t="str">
        <f>IF(AND(A120="",B120="",C120="",D120="",E120="",F120="",H120=""),"",IF(OR(A120="",B120="",C120="",D120="",E120=""),"Incomplete",IF(COUNTIF($L$5:$L$1004,L120)&gt;1,"Check invoice #",IF(OR(COUNT(E120)=0,AND(F120&lt;&gt;"",COUNT(F120)=0)),"Check payment",IF(OR(E120&lt;0,IF(F120="",0,F120)&lt;0,IF(F120="",0,F120)&gt;E120),"Check payment",IF(OR(COUNT(C120)=0,COUNT(D120)=0),"Check dates",IF(D120&lt;C120,"Check dates",IF(ROUND(E120-IF(F120="",0,F120),2)=0,"Paid",IF(Setup!$B$4="","Set as-of date",IF(D120=Setup!$B$4,"Due today",IF(D120&lt;Setup!$B$4,IF(IF(F120="",0,F120)&gt;0,"Partially paid · overdue","Overdue"),IF(IF(F120="",0,F120)&gt;0,"Partially paid","Open"))))))))))))</f>
        <v/>
      </c>
      <c r="J120" s="15" t="str">
        <f>IF(OR(I120="Overdue",I120="Partially paid · overdue"),DATEDIF(D120,Setup!$B$4,"D"),IF(OR(I120="Open",I120="Partially paid",I120="Due today"),0,""))</f>
        <v/>
      </c>
      <c r="K120" s="5"/>
      <c r="L120" t="str">
        <f>IF(A120="","","k"&amp;SUBSTITUTE(SUBSTITUTE(SUBSTITUTE(SUBSTITUTE(SUBSTITUTE(SUBSTITUTE(A120,"~","{t}"),"*","{s}"),"?","{q}"),"&lt;","{lt}"),"&gt;","{gt}"),"=","{eq}"))</f>
        <v/>
      </c>
    </row>
    <row r="121" spans="1:12" x14ac:dyDescent="0.25">
      <c r="A121" s="5"/>
      <c r="B121" s="5"/>
      <c r="C121" s="8"/>
      <c r="D121" s="8"/>
      <c r="E121" s="12"/>
      <c r="F121" s="12"/>
      <c r="G121" s="13" t="str">
        <f>IF(OR(I121="Open",I121="Partially paid",I121="Due today",I121="Overdue",I121="Partially paid · overdue",I121="Paid",I121="Set as-of date"),ROUND(E121-IF(F121="",0,F121),2),"")</f>
        <v/>
      </c>
      <c r="H121" s="8"/>
      <c r="I121" s="14" t="str">
        <f>IF(AND(A121="",B121="",C121="",D121="",E121="",F121="",H121=""),"",IF(OR(A121="",B121="",C121="",D121="",E121=""),"Incomplete",IF(COUNTIF($L$5:$L$1004,L121)&gt;1,"Check invoice #",IF(OR(COUNT(E121)=0,AND(F121&lt;&gt;"",COUNT(F121)=0)),"Check payment",IF(OR(E121&lt;0,IF(F121="",0,F121)&lt;0,IF(F121="",0,F121)&gt;E121),"Check payment",IF(OR(COUNT(C121)=0,COUNT(D121)=0),"Check dates",IF(D121&lt;C121,"Check dates",IF(ROUND(E121-IF(F121="",0,F121),2)=0,"Paid",IF(Setup!$B$4="","Set as-of date",IF(D121=Setup!$B$4,"Due today",IF(D121&lt;Setup!$B$4,IF(IF(F121="",0,F121)&gt;0,"Partially paid · overdue","Overdue"),IF(IF(F121="",0,F121)&gt;0,"Partially paid","Open"))))))))))))</f>
        <v/>
      </c>
      <c r="J121" s="15" t="str">
        <f>IF(OR(I121="Overdue",I121="Partially paid · overdue"),DATEDIF(D121,Setup!$B$4,"D"),IF(OR(I121="Open",I121="Partially paid",I121="Due today"),0,""))</f>
        <v/>
      </c>
      <c r="K121" s="5"/>
      <c r="L121" t="str">
        <f>IF(A121="","","k"&amp;SUBSTITUTE(SUBSTITUTE(SUBSTITUTE(SUBSTITUTE(SUBSTITUTE(SUBSTITUTE(A121,"~","{t}"),"*","{s}"),"?","{q}"),"&lt;","{lt}"),"&gt;","{gt}"),"=","{eq}"))</f>
        <v/>
      </c>
    </row>
    <row r="122" spans="1:12" x14ac:dyDescent="0.25">
      <c r="A122" s="5"/>
      <c r="B122" s="5"/>
      <c r="C122" s="8"/>
      <c r="D122" s="8"/>
      <c r="E122" s="12"/>
      <c r="F122" s="12"/>
      <c r="G122" s="13" t="str">
        <f>IF(OR(I122="Open",I122="Partially paid",I122="Due today",I122="Overdue",I122="Partially paid · overdue",I122="Paid",I122="Set as-of date"),ROUND(E122-IF(F122="",0,F122),2),"")</f>
        <v/>
      </c>
      <c r="H122" s="8"/>
      <c r="I122" s="14" t="str">
        <f>IF(AND(A122="",B122="",C122="",D122="",E122="",F122="",H122=""),"",IF(OR(A122="",B122="",C122="",D122="",E122=""),"Incomplete",IF(COUNTIF($L$5:$L$1004,L122)&gt;1,"Check invoice #",IF(OR(COUNT(E122)=0,AND(F122&lt;&gt;"",COUNT(F122)=0)),"Check payment",IF(OR(E122&lt;0,IF(F122="",0,F122)&lt;0,IF(F122="",0,F122)&gt;E122),"Check payment",IF(OR(COUNT(C122)=0,COUNT(D122)=0),"Check dates",IF(D122&lt;C122,"Check dates",IF(ROUND(E122-IF(F122="",0,F122),2)=0,"Paid",IF(Setup!$B$4="","Set as-of date",IF(D122=Setup!$B$4,"Due today",IF(D122&lt;Setup!$B$4,IF(IF(F122="",0,F122)&gt;0,"Partially paid · overdue","Overdue"),IF(IF(F122="",0,F122)&gt;0,"Partially paid","Open"))))))))))))</f>
        <v/>
      </c>
      <c r="J122" s="15" t="str">
        <f>IF(OR(I122="Overdue",I122="Partially paid · overdue"),DATEDIF(D122,Setup!$B$4,"D"),IF(OR(I122="Open",I122="Partially paid",I122="Due today"),0,""))</f>
        <v/>
      </c>
      <c r="K122" s="5"/>
      <c r="L122" t="str">
        <f>IF(A122="","","k"&amp;SUBSTITUTE(SUBSTITUTE(SUBSTITUTE(SUBSTITUTE(SUBSTITUTE(SUBSTITUTE(A122,"~","{t}"),"*","{s}"),"?","{q}"),"&lt;","{lt}"),"&gt;","{gt}"),"=","{eq}"))</f>
        <v/>
      </c>
    </row>
    <row r="123" spans="1:12" x14ac:dyDescent="0.25">
      <c r="A123" s="5"/>
      <c r="B123" s="5"/>
      <c r="C123" s="8"/>
      <c r="D123" s="8"/>
      <c r="E123" s="12"/>
      <c r="F123" s="12"/>
      <c r="G123" s="13" t="str">
        <f>IF(OR(I123="Open",I123="Partially paid",I123="Due today",I123="Overdue",I123="Partially paid · overdue",I123="Paid",I123="Set as-of date"),ROUND(E123-IF(F123="",0,F123),2),"")</f>
        <v/>
      </c>
      <c r="H123" s="8"/>
      <c r="I123" s="14" t="str">
        <f>IF(AND(A123="",B123="",C123="",D123="",E123="",F123="",H123=""),"",IF(OR(A123="",B123="",C123="",D123="",E123=""),"Incomplete",IF(COUNTIF($L$5:$L$1004,L123)&gt;1,"Check invoice #",IF(OR(COUNT(E123)=0,AND(F123&lt;&gt;"",COUNT(F123)=0)),"Check payment",IF(OR(E123&lt;0,IF(F123="",0,F123)&lt;0,IF(F123="",0,F123)&gt;E123),"Check payment",IF(OR(COUNT(C123)=0,COUNT(D123)=0),"Check dates",IF(D123&lt;C123,"Check dates",IF(ROUND(E123-IF(F123="",0,F123),2)=0,"Paid",IF(Setup!$B$4="","Set as-of date",IF(D123=Setup!$B$4,"Due today",IF(D123&lt;Setup!$B$4,IF(IF(F123="",0,F123)&gt;0,"Partially paid · overdue","Overdue"),IF(IF(F123="",0,F123)&gt;0,"Partially paid","Open"))))))))))))</f>
        <v/>
      </c>
      <c r="J123" s="15" t="str">
        <f>IF(OR(I123="Overdue",I123="Partially paid · overdue"),DATEDIF(D123,Setup!$B$4,"D"),IF(OR(I123="Open",I123="Partially paid",I123="Due today"),0,""))</f>
        <v/>
      </c>
      <c r="K123" s="5"/>
      <c r="L123" t="str">
        <f>IF(A123="","","k"&amp;SUBSTITUTE(SUBSTITUTE(SUBSTITUTE(SUBSTITUTE(SUBSTITUTE(SUBSTITUTE(A123,"~","{t}"),"*","{s}"),"?","{q}"),"&lt;","{lt}"),"&gt;","{gt}"),"=","{eq}"))</f>
        <v/>
      </c>
    </row>
    <row r="124" spans="1:12" x14ac:dyDescent="0.25">
      <c r="A124" s="5"/>
      <c r="B124" s="5"/>
      <c r="C124" s="8"/>
      <c r="D124" s="8"/>
      <c r="E124" s="12"/>
      <c r="F124" s="12"/>
      <c r="G124" s="13" t="str">
        <f>IF(OR(I124="Open",I124="Partially paid",I124="Due today",I124="Overdue",I124="Partially paid · overdue",I124="Paid",I124="Set as-of date"),ROUND(E124-IF(F124="",0,F124),2),"")</f>
        <v/>
      </c>
      <c r="H124" s="8"/>
      <c r="I124" s="14" t="str">
        <f>IF(AND(A124="",B124="",C124="",D124="",E124="",F124="",H124=""),"",IF(OR(A124="",B124="",C124="",D124="",E124=""),"Incomplete",IF(COUNTIF($L$5:$L$1004,L124)&gt;1,"Check invoice #",IF(OR(COUNT(E124)=0,AND(F124&lt;&gt;"",COUNT(F124)=0)),"Check payment",IF(OR(E124&lt;0,IF(F124="",0,F124)&lt;0,IF(F124="",0,F124)&gt;E124),"Check payment",IF(OR(COUNT(C124)=0,COUNT(D124)=0),"Check dates",IF(D124&lt;C124,"Check dates",IF(ROUND(E124-IF(F124="",0,F124),2)=0,"Paid",IF(Setup!$B$4="","Set as-of date",IF(D124=Setup!$B$4,"Due today",IF(D124&lt;Setup!$B$4,IF(IF(F124="",0,F124)&gt;0,"Partially paid · overdue","Overdue"),IF(IF(F124="",0,F124)&gt;0,"Partially paid","Open"))))))))))))</f>
        <v/>
      </c>
      <c r="J124" s="15" t="str">
        <f>IF(OR(I124="Overdue",I124="Partially paid · overdue"),DATEDIF(D124,Setup!$B$4,"D"),IF(OR(I124="Open",I124="Partially paid",I124="Due today"),0,""))</f>
        <v/>
      </c>
      <c r="K124" s="5"/>
      <c r="L124" t="str">
        <f>IF(A124="","","k"&amp;SUBSTITUTE(SUBSTITUTE(SUBSTITUTE(SUBSTITUTE(SUBSTITUTE(SUBSTITUTE(A124,"~","{t}"),"*","{s}"),"?","{q}"),"&lt;","{lt}"),"&gt;","{gt}"),"=","{eq}"))</f>
        <v/>
      </c>
    </row>
    <row r="125" spans="1:12" x14ac:dyDescent="0.25">
      <c r="A125" s="5"/>
      <c r="B125" s="5"/>
      <c r="C125" s="8"/>
      <c r="D125" s="8"/>
      <c r="E125" s="12"/>
      <c r="F125" s="12"/>
      <c r="G125" s="13" t="str">
        <f>IF(OR(I125="Open",I125="Partially paid",I125="Due today",I125="Overdue",I125="Partially paid · overdue",I125="Paid",I125="Set as-of date"),ROUND(E125-IF(F125="",0,F125),2),"")</f>
        <v/>
      </c>
      <c r="H125" s="8"/>
      <c r="I125" s="14" t="str">
        <f>IF(AND(A125="",B125="",C125="",D125="",E125="",F125="",H125=""),"",IF(OR(A125="",B125="",C125="",D125="",E125=""),"Incomplete",IF(COUNTIF($L$5:$L$1004,L125)&gt;1,"Check invoice #",IF(OR(COUNT(E125)=0,AND(F125&lt;&gt;"",COUNT(F125)=0)),"Check payment",IF(OR(E125&lt;0,IF(F125="",0,F125)&lt;0,IF(F125="",0,F125)&gt;E125),"Check payment",IF(OR(COUNT(C125)=0,COUNT(D125)=0),"Check dates",IF(D125&lt;C125,"Check dates",IF(ROUND(E125-IF(F125="",0,F125),2)=0,"Paid",IF(Setup!$B$4="","Set as-of date",IF(D125=Setup!$B$4,"Due today",IF(D125&lt;Setup!$B$4,IF(IF(F125="",0,F125)&gt;0,"Partially paid · overdue","Overdue"),IF(IF(F125="",0,F125)&gt;0,"Partially paid","Open"))))))))))))</f>
        <v/>
      </c>
      <c r="J125" s="15" t="str">
        <f>IF(OR(I125="Overdue",I125="Partially paid · overdue"),DATEDIF(D125,Setup!$B$4,"D"),IF(OR(I125="Open",I125="Partially paid",I125="Due today"),0,""))</f>
        <v/>
      </c>
      <c r="K125" s="5"/>
      <c r="L125" t="str">
        <f>IF(A125="","","k"&amp;SUBSTITUTE(SUBSTITUTE(SUBSTITUTE(SUBSTITUTE(SUBSTITUTE(SUBSTITUTE(A125,"~","{t}"),"*","{s}"),"?","{q}"),"&lt;","{lt}"),"&gt;","{gt}"),"=","{eq}"))</f>
        <v/>
      </c>
    </row>
    <row r="126" spans="1:12" x14ac:dyDescent="0.25">
      <c r="A126" s="5"/>
      <c r="B126" s="5"/>
      <c r="C126" s="8"/>
      <c r="D126" s="8"/>
      <c r="E126" s="12"/>
      <c r="F126" s="12"/>
      <c r="G126" s="13" t="str">
        <f>IF(OR(I126="Open",I126="Partially paid",I126="Due today",I126="Overdue",I126="Partially paid · overdue",I126="Paid",I126="Set as-of date"),ROUND(E126-IF(F126="",0,F126),2),"")</f>
        <v/>
      </c>
      <c r="H126" s="8"/>
      <c r="I126" s="14" t="str">
        <f>IF(AND(A126="",B126="",C126="",D126="",E126="",F126="",H126=""),"",IF(OR(A126="",B126="",C126="",D126="",E126=""),"Incomplete",IF(COUNTIF($L$5:$L$1004,L126)&gt;1,"Check invoice #",IF(OR(COUNT(E126)=0,AND(F126&lt;&gt;"",COUNT(F126)=0)),"Check payment",IF(OR(E126&lt;0,IF(F126="",0,F126)&lt;0,IF(F126="",0,F126)&gt;E126),"Check payment",IF(OR(COUNT(C126)=0,COUNT(D126)=0),"Check dates",IF(D126&lt;C126,"Check dates",IF(ROUND(E126-IF(F126="",0,F126),2)=0,"Paid",IF(Setup!$B$4="","Set as-of date",IF(D126=Setup!$B$4,"Due today",IF(D126&lt;Setup!$B$4,IF(IF(F126="",0,F126)&gt;0,"Partially paid · overdue","Overdue"),IF(IF(F126="",0,F126)&gt;0,"Partially paid","Open"))))))))))))</f>
        <v/>
      </c>
      <c r="J126" s="15" t="str">
        <f>IF(OR(I126="Overdue",I126="Partially paid · overdue"),DATEDIF(D126,Setup!$B$4,"D"),IF(OR(I126="Open",I126="Partially paid",I126="Due today"),0,""))</f>
        <v/>
      </c>
      <c r="K126" s="5"/>
      <c r="L126" t="str">
        <f>IF(A126="","","k"&amp;SUBSTITUTE(SUBSTITUTE(SUBSTITUTE(SUBSTITUTE(SUBSTITUTE(SUBSTITUTE(A126,"~","{t}"),"*","{s}"),"?","{q}"),"&lt;","{lt}"),"&gt;","{gt}"),"=","{eq}"))</f>
        <v/>
      </c>
    </row>
    <row r="127" spans="1:12" x14ac:dyDescent="0.25">
      <c r="A127" s="5"/>
      <c r="B127" s="5"/>
      <c r="C127" s="8"/>
      <c r="D127" s="8"/>
      <c r="E127" s="12"/>
      <c r="F127" s="12"/>
      <c r="G127" s="13" t="str">
        <f>IF(OR(I127="Open",I127="Partially paid",I127="Due today",I127="Overdue",I127="Partially paid · overdue",I127="Paid",I127="Set as-of date"),ROUND(E127-IF(F127="",0,F127),2),"")</f>
        <v/>
      </c>
      <c r="H127" s="8"/>
      <c r="I127" s="14" t="str">
        <f>IF(AND(A127="",B127="",C127="",D127="",E127="",F127="",H127=""),"",IF(OR(A127="",B127="",C127="",D127="",E127=""),"Incomplete",IF(COUNTIF($L$5:$L$1004,L127)&gt;1,"Check invoice #",IF(OR(COUNT(E127)=0,AND(F127&lt;&gt;"",COUNT(F127)=0)),"Check payment",IF(OR(E127&lt;0,IF(F127="",0,F127)&lt;0,IF(F127="",0,F127)&gt;E127),"Check payment",IF(OR(COUNT(C127)=0,COUNT(D127)=0),"Check dates",IF(D127&lt;C127,"Check dates",IF(ROUND(E127-IF(F127="",0,F127),2)=0,"Paid",IF(Setup!$B$4="","Set as-of date",IF(D127=Setup!$B$4,"Due today",IF(D127&lt;Setup!$B$4,IF(IF(F127="",0,F127)&gt;0,"Partially paid · overdue","Overdue"),IF(IF(F127="",0,F127)&gt;0,"Partially paid","Open"))))))))))))</f>
        <v/>
      </c>
      <c r="J127" s="15" t="str">
        <f>IF(OR(I127="Overdue",I127="Partially paid · overdue"),DATEDIF(D127,Setup!$B$4,"D"),IF(OR(I127="Open",I127="Partially paid",I127="Due today"),0,""))</f>
        <v/>
      </c>
      <c r="K127" s="5"/>
      <c r="L127" t="str">
        <f>IF(A127="","","k"&amp;SUBSTITUTE(SUBSTITUTE(SUBSTITUTE(SUBSTITUTE(SUBSTITUTE(SUBSTITUTE(A127,"~","{t}"),"*","{s}"),"?","{q}"),"&lt;","{lt}"),"&gt;","{gt}"),"=","{eq}"))</f>
        <v/>
      </c>
    </row>
    <row r="128" spans="1:12" x14ac:dyDescent="0.25">
      <c r="A128" s="5"/>
      <c r="B128" s="5"/>
      <c r="C128" s="8"/>
      <c r="D128" s="8"/>
      <c r="E128" s="12"/>
      <c r="F128" s="12"/>
      <c r="G128" s="13" t="str">
        <f>IF(OR(I128="Open",I128="Partially paid",I128="Due today",I128="Overdue",I128="Partially paid · overdue",I128="Paid",I128="Set as-of date"),ROUND(E128-IF(F128="",0,F128),2),"")</f>
        <v/>
      </c>
      <c r="H128" s="8"/>
      <c r="I128" s="14" t="str">
        <f>IF(AND(A128="",B128="",C128="",D128="",E128="",F128="",H128=""),"",IF(OR(A128="",B128="",C128="",D128="",E128=""),"Incomplete",IF(COUNTIF($L$5:$L$1004,L128)&gt;1,"Check invoice #",IF(OR(COUNT(E128)=0,AND(F128&lt;&gt;"",COUNT(F128)=0)),"Check payment",IF(OR(E128&lt;0,IF(F128="",0,F128)&lt;0,IF(F128="",0,F128)&gt;E128),"Check payment",IF(OR(COUNT(C128)=0,COUNT(D128)=0),"Check dates",IF(D128&lt;C128,"Check dates",IF(ROUND(E128-IF(F128="",0,F128),2)=0,"Paid",IF(Setup!$B$4="","Set as-of date",IF(D128=Setup!$B$4,"Due today",IF(D128&lt;Setup!$B$4,IF(IF(F128="",0,F128)&gt;0,"Partially paid · overdue","Overdue"),IF(IF(F128="",0,F128)&gt;0,"Partially paid","Open"))))))))))))</f>
        <v/>
      </c>
      <c r="J128" s="15" t="str">
        <f>IF(OR(I128="Overdue",I128="Partially paid · overdue"),DATEDIF(D128,Setup!$B$4,"D"),IF(OR(I128="Open",I128="Partially paid",I128="Due today"),0,""))</f>
        <v/>
      </c>
      <c r="K128" s="5"/>
      <c r="L128" t="str">
        <f>IF(A128="","","k"&amp;SUBSTITUTE(SUBSTITUTE(SUBSTITUTE(SUBSTITUTE(SUBSTITUTE(SUBSTITUTE(A128,"~","{t}"),"*","{s}"),"?","{q}"),"&lt;","{lt}"),"&gt;","{gt}"),"=","{eq}"))</f>
        <v/>
      </c>
    </row>
    <row r="129" spans="1:12" x14ac:dyDescent="0.25">
      <c r="A129" s="5"/>
      <c r="B129" s="5"/>
      <c r="C129" s="8"/>
      <c r="D129" s="8"/>
      <c r="E129" s="12"/>
      <c r="F129" s="12"/>
      <c r="G129" s="13" t="str">
        <f>IF(OR(I129="Open",I129="Partially paid",I129="Due today",I129="Overdue",I129="Partially paid · overdue",I129="Paid",I129="Set as-of date"),ROUND(E129-IF(F129="",0,F129),2),"")</f>
        <v/>
      </c>
      <c r="H129" s="8"/>
      <c r="I129" s="14" t="str">
        <f>IF(AND(A129="",B129="",C129="",D129="",E129="",F129="",H129=""),"",IF(OR(A129="",B129="",C129="",D129="",E129=""),"Incomplete",IF(COUNTIF($L$5:$L$1004,L129)&gt;1,"Check invoice #",IF(OR(COUNT(E129)=0,AND(F129&lt;&gt;"",COUNT(F129)=0)),"Check payment",IF(OR(E129&lt;0,IF(F129="",0,F129)&lt;0,IF(F129="",0,F129)&gt;E129),"Check payment",IF(OR(COUNT(C129)=0,COUNT(D129)=0),"Check dates",IF(D129&lt;C129,"Check dates",IF(ROUND(E129-IF(F129="",0,F129),2)=0,"Paid",IF(Setup!$B$4="","Set as-of date",IF(D129=Setup!$B$4,"Due today",IF(D129&lt;Setup!$B$4,IF(IF(F129="",0,F129)&gt;0,"Partially paid · overdue","Overdue"),IF(IF(F129="",0,F129)&gt;0,"Partially paid","Open"))))))))))))</f>
        <v/>
      </c>
      <c r="J129" s="15" t="str">
        <f>IF(OR(I129="Overdue",I129="Partially paid · overdue"),DATEDIF(D129,Setup!$B$4,"D"),IF(OR(I129="Open",I129="Partially paid",I129="Due today"),0,""))</f>
        <v/>
      </c>
      <c r="K129" s="5"/>
      <c r="L129" t="str">
        <f>IF(A129="","","k"&amp;SUBSTITUTE(SUBSTITUTE(SUBSTITUTE(SUBSTITUTE(SUBSTITUTE(SUBSTITUTE(A129,"~","{t}"),"*","{s}"),"?","{q}"),"&lt;","{lt}"),"&gt;","{gt}"),"=","{eq}"))</f>
        <v/>
      </c>
    </row>
    <row r="130" spans="1:12" x14ac:dyDescent="0.25">
      <c r="A130" s="5"/>
      <c r="B130" s="5"/>
      <c r="C130" s="8"/>
      <c r="D130" s="8"/>
      <c r="E130" s="12"/>
      <c r="F130" s="12"/>
      <c r="G130" s="13" t="str">
        <f>IF(OR(I130="Open",I130="Partially paid",I130="Due today",I130="Overdue",I130="Partially paid · overdue",I130="Paid",I130="Set as-of date"),ROUND(E130-IF(F130="",0,F130),2),"")</f>
        <v/>
      </c>
      <c r="H130" s="8"/>
      <c r="I130" s="14" t="str">
        <f>IF(AND(A130="",B130="",C130="",D130="",E130="",F130="",H130=""),"",IF(OR(A130="",B130="",C130="",D130="",E130=""),"Incomplete",IF(COUNTIF($L$5:$L$1004,L130)&gt;1,"Check invoice #",IF(OR(COUNT(E130)=0,AND(F130&lt;&gt;"",COUNT(F130)=0)),"Check payment",IF(OR(E130&lt;0,IF(F130="",0,F130)&lt;0,IF(F130="",0,F130)&gt;E130),"Check payment",IF(OR(COUNT(C130)=0,COUNT(D130)=0),"Check dates",IF(D130&lt;C130,"Check dates",IF(ROUND(E130-IF(F130="",0,F130),2)=0,"Paid",IF(Setup!$B$4="","Set as-of date",IF(D130=Setup!$B$4,"Due today",IF(D130&lt;Setup!$B$4,IF(IF(F130="",0,F130)&gt;0,"Partially paid · overdue","Overdue"),IF(IF(F130="",0,F130)&gt;0,"Partially paid","Open"))))))))))))</f>
        <v/>
      </c>
      <c r="J130" s="15" t="str">
        <f>IF(OR(I130="Overdue",I130="Partially paid · overdue"),DATEDIF(D130,Setup!$B$4,"D"),IF(OR(I130="Open",I130="Partially paid",I130="Due today"),0,""))</f>
        <v/>
      </c>
      <c r="K130" s="5"/>
      <c r="L130" t="str">
        <f>IF(A130="","","k"&amp;SUBSTITUTE(SUBSTITUTE(SUBSTITUTE(SUBSTITUTE(SUBSTITUTE(SUBSTITUTE(A130,"~","{t}"),"*","{s}"),"?","{q}"),"&lt;","{lt}"),"&gt;","{gt}"),"=","{eq}"))</f>
        <v/>
      </c>
    </row>
    <row r="131" spans="1:12" x14ac:dyDescent="0.25">
      <c r="A131" s="5"/>
      <c r="B131" s="5"/>
      <c r="C131" s="8"/>
      <c r="D131" s="8"/>
      <c r="E131" s="12"/>
      <c r="F131" s="12"/>
      <c r="G131" s="13" t="str">
        <f>IF(OR(I131="Open",I131="Partially paid",I131="Due today",I131="Overdue",I131="Partially paid · overdue",I131="Paid",I131="Set as-of date"),ROUND(E131-IF(F131="",0,F131),2),"")</f>
        <v/>
      </c>
      <c r="H131" s="8"/>
      <c r="I131" s="14" t="str">
        <f>IF(AND(A131="",B131="",C131="",D131="",E131="",F131="",H131=""),"",IF(OR(A131="",B131="",C131="",D131="",E131=""),"Incomplete",IF(COUNTIF($L$5:$L$1004,L131)&gt;1,"Check invoice #",IF(OR(COUNT(E131)=0,AND(F131&lt;&gt;"",COUNT(F131)=0)),"Check payment",IF(OR(E131&lt;0,IF(F131="",0,F131)&lt;0,IF(F131="",0,F131)&gt;E131),"Check payment",IF(OR(COUNT(C131)=0,COUNT(D131)=0),"Check dates",IF(D131&lt;C131,"Check dates",IF(ROUND(E131-IF(F131="",0,F131),2)=0,"Paid",IF(Setup!$B$4="","Set as-of date",IF(D131=Setup!$B$4,"Due today",IF(D131&lt;Setup!$B$4,IF(IF(F131="",0,F131)&gt;0,"Partially paid · overdue","Overdue"),IF(IF(F131="",0,F131)&gt;0,"Partially paid","Open"))))))))))))</f>
        <v/>
      </c>
      <c r="J131" s="15" t="str">
        <f>IF(OR(I131="Overdue",I131="Partially paid · overdue"),DATEDIF(D131,Setup!$B$4,"D"),IF(OR(I131="Open",I131="Partially paid",I131="Due today"),0,""))</f>
        <v/>
      </c>
      <c r="K131" s="5"/>
      <c r="L131" t="str">
        <f>IF(A131="","","k"&amp;SUBSTITUTE(SUBSTITUTE(SUBSTITUTE(SUBSTITUTE(SUBSTITUTE(SUBSTITUTE(A131,"~","{t}"),"*","{s}"),"?","{q}"),"&lt;","{lt}"),"&gt;","{gt}"),"=","{eq}"))</f>
        <v/>
      </c>
    </row>
    <row r="132" spans="1:12" x14ac:dyDescent="0.25">
      <c r="A132" s="5"/>
      <c r="B132" s="5"/>
      <c r="C132" s="8"/>
      <c r="D132" s="8"/>
      <c r="E132" s="12"/>
      <c r="F132" s="12"/>
      <c r="G132" s="13" t="str">
        <f>IF(OR(I132="Open",I132="Partially paid",I132="Due today",I132="Overdue",I132="Partially paid · overdue",I132="Paid",I132="Set as-of date"),ROUND(E132-IF(F132="",0,F132),2),"")</f>
        <v/>
      </c>
      <c r="H132" s="8"/>
      <c r="I132" s="14" t="str">
        <f>IF(AND(A132="",B132="",C132="",D132="",E132="",F132="",H132=""),"",IF(OR(A132="",B132="",C132="",D132="",E132=""),"Incomplete",IF(COUNTIF($L$5:$L$1004,L132)&gt;1,"Check invoice #",IF(OR(COUNT(E132)=0,AND(F132&lt;&gt;"",COUNT(F132)=0)),"Check payment",IF(OR(E132&lt;0,IF(F132="",0,F132)&lt;0,IF(F132="",0,F132)&gt;E132),"Check payment",IF(OR(COUNT(C132)=0,COUNT(D132)=0),"Check dates",IF(D132&lt;C132,"Check dates",IF(ROUND(E132-IF(F132="",0,F132),2)=0,"Paid",IF(Setup!$B$4="","Set as-of date",IF(D132=Setup!$B$4,"Due today",IF(D132&lt;Setup!$B$4,IF(IF(F132="",0,F132)&gt;0,"Partially paid · overdue","Overdue"),IF(IF(F132="",0,F132)&gt;0,"Partially paid","Open"))))))))))))</f>
        <v/>
      </c>
      <c r="J132" s="15" t="str">
        <f>IF(OR(I132="Overdue",I132="Partially paid · overdue"),DATEDIF(D132,Setup!$B$4,"D"),IF(OR(I132="Open",I132="Partially paid",I132="Due today"),0,""))</f>
        <v/>
      </c>
      <c r="K132" s="5"/>
      <c r="L132" t="str">
        <f>IF(A132="","","k"&amp;SUBSTITUTE(SUBSTITUTE(SUBSTITUTE(SUBSTITUTE(SUBSTITUTE(SUBSTITUTE(A132,"~","{t}"),"*","{s}"),"?","{q}"),"&lt;","{lt}"),"&gt;","{gt}"),"=","{eq}"))</f>
        <v/>
      </c>
    </row>
    <row r="133" spans="1:12" x14ac:dyDescent="0.25">
      <c r="A133" s="5"/>
      <c r="B133" s="5"/>
      <c r="C133" s="8"/>
      <c r="D133" s="8"/>
      <c r="E133" s="12"/>
      <c r="F133" s="12"/>
      <c r="G133" s="13" t="str">
        <f>IF(OR(I133="Open",I133="Partially paid",I133="Due today",I133="Overdue",I133="Partially paid · overdue",I133="Paid",I133="Set as-of date"),ROUND(E133-IF(F133="",0,F133),2),"")</f>
        <v/>
      </c>
      <c r="H133" s="8"/>
      <c r="I133" s="14" t="str">
        <f>IF(AND(A133="",B133="",C133="",D133="",E133="",F133="",H133=""),"",IF(OR(A133="",B133="",C133="",D133="",E133=""),"Incomplete",IF(COUNTIF($L$5:$L$1004,L133)&gt;1,"Check invoice #",IF(OR(COUNT(E133)=0,AND(F133&lt;&gt;"",COUNT(F133)=0)),"Check payment",IF(OR(E133&lt;0,IF(F133="",0,F133)&lt;0,IF(F133="",0,F133)&gt;E133),"Check payment",IF(OR(COUNT(C133)=0,COUNT(D133)=0),"Check dates",IF(D133&lt;C133,"Check dates",IF(ROUND(E133-IF(F133="",0,F133),2)=0,"Paid",IF(Setup!$B$4="","Set as-of date",IF(D133=Setup!$B$4,"Due today",IF(D133&lt;Setup!$B$4,IF(IF(F133="",0,F133)&gt;0,"Partially paid · overdue","Overdue"),IF(IF(F133="",0,F133)&gt;0,"Partially paid","Open"))))))))))))</f>
        <v/>
      </c>
      <c r="J133" s="15" t="str">
        <f>IF(OR(I133="Overdue",I133="Partially paid · overdue"),DATEDIF(D133,Setup!$B$4,"D"),IF(OR(I133="Open",I133="Partially paid",I133="Due today"),0,""))</f>
        <v/>
      </c>
      <c r="K133" s="5"/>
      <c r="L133" t="str">
        <f>IF(A133="","","k"&amp;SUBSTITUTE(SUBSTITUTE(SUBSTITUTE(SUBSTITUTE(SUBSTITUTE(SUBSTITUTE(A133,"~","{t}"),"*","{s}"),"?","{q}"),"&lt;","{lt}"),"&gt;","{gt}"),"=","{eq}"))</f>
        <v/>
      </c>
    </row>
    <row r="134" spans="1:12" x14ac:dyDescent="0.25">
      <c r="A134" s="5"/>
      <c r="B134" s="5"/>
      <c r="C134" s="8"/>
      <c r="D134" s="8"/>
      <c r="E134" s="12"/>
      <c r="F134" s="12"/>
      <c r="G134" s="13" t="str">
        <f>IF(OR(I134="Open",I134="Partially paid",I134="Due today",I134="Overdue",I134="Partially paid · overdue",I134="Paid",I134="Set as-of date"),ROUND(E134-IF(F134="",0,F134),2),"")</f>
        <v/>
      </c>
      <c r="H134" s="8"/>
      <c r="I134" s="14" t="str">
        <f>IF(AND(A134="",B134="",C134="",D134="",E134="",F134="",H134=""),"",IF(OR(A134="",B134="",C134="",D134="",E134=""),"Incomplete",IF(COUNTIF($L$5:$L$1004,L134)&gt;1,"Check invoice #",IF(OR(COUNT(E134)=0,AND(F134&lt;&gt;"",COUNT(F134)=0)),"Check payment",IF(OR(E134&lt;0,IF(F134="",0,F134)&lt;0,IF(F134="",0,F134)&gt;E134),"Check payment",IF(OR(COUNT(C134)=0,COUNT(D134)=0),"Check dates",IF(D134&lt;C134,"Check dates",IF(ROUND(E134-IF(F134="",0,F134),2)=0,"Paid",IF(Setup!$B$4="","Set as-of date",IF(D134=Setup!$B$4,"Due today",IF(D134&lt;Setup!$B$4,IF(IF(F134="",0,F134)&gt;0,"Partially paid · overdue","Overdue"),IF(IF(F134="",0,F134)&gt;0,"Partially paid","Open"))))))))))))</f>
        <v/>
      </c>
      <c r="J134" s="15" t="str">
        <f>IF(OR(I134="Overdue",I134="Partially paid · overdue"),DATEDIF(D134,Setup!$B$4,"D"),IF(OR(I134="Open",I134="Partially paid",I134="Due today"),0,""))</f>
        <v/>
      </c>
      <c r="K134" s="5"/>
      <c r="L134" t="str">
        <f>IF(A134="","","k"&amp;SUBSTITUTE(SUBSTITUTE(SUBSTITUTE(SUBSTITUTE(SUBSTITUTE(SUBSTITUTE(A134,"~","{t}"),"*","{s}"),"?","{q}"),"&lt;","{lt}"),"&gt;","{gt}"),"=","{eq}"))</f>
        <v/>
      </c>
    </row>
    <row r="135" spans="1:12" x14ac:dyDescent="0.25">
      <c r="A135" s="5"/>
      <c r="B135" s="5"/>
      <c r="C135" s="8"/>
      <c r="D135" s="8"/>
      <c r="E135" s="12"/>
      <c r="F135" s="12"/>
      <c r="G135" s="13" t="str">
        <f>IF(OR(I135="Open",I135="Partially paid",I135="Due today",I135="Overdue",I135="Partially paid · overdue",I135="Paid",I135="Set as-of date"),ROUND(E135-IF(F135="",0,F135),2),"")</f>
        <v/>
      </c>
      <c r="H135" s="8"/>
      <c r="I135" s="14" t="str">
        <f>IF(AND(A135="",B135="",C135="",D135="",E135="",F135="",H135=""),"",IF(OR(A135="",B135="",C135="",D135="",E135=""),"Incomplete",IF(COUNTIF($L$5:$L$1004,L135)&gt;1,"Check invoice #",IF(OR(COUNT(E135)=0,AND(F135&lt;&gt;"",COUNT(F135)=0)),"Check payment",IF(OR(E135&lt;0,IF(F135="",0,F135)&lt;0,IF(F135="",0,F135)&gt;E135),"Check payment",IF(OR(COUNT(C135)=0,COUNT(D135)=0),"Check dates",IF(D135&lt;C135,"Check dates",IF(ROUND(E135-IF(F135="",0,F135),2)=0,"Paid",IF(Setup!$B$4="","Set as-of date",IF(D135=Setup!$B$4,"Due today",IF(D135&lt;Setup!$B$4,IF(IF(F135="",0,F135)&gt;0,"Partially paid · overdue","Overdue"),IF(IF(F135="",0,F135)&gt;0,"Partially paid","Open"))))))))))))</f>
        <v/>
      </c>
      <c r="J135" s="15" t="str">
        <f>IF(OR(I135="Overdue",I135="Partially paid · overdue"),DATEDIF(D135,Setup!$B$4,"D"),IF(OR(I135="Open",I135="Partially paid",I135="Due today"),0,""))</f>
        <v/>
      </c>
      <c r="K135" s="5"/>
      <c r="L135" t="str">
        <f>IF(A135="","","k"&amp;SUBSTITUTE(SUBSTITUTE(SUBSTITUTE(SUBSTITUTE(SUBSTITUTE(SUBSTITUTE(A135,"~","{t}"),"*","{s}"),"?","{q}"),"&lt;","{lt}"),"&gt;","{gt}"),"=","{eq}"))</f>
        <v/>
      </c>
    </row>
    <row r="136" spans="1:12" x14ac:dyDescent="0.25">
      <c r="A136" s="5"/>
      <c r="B136" s="5"/>
      <c r="C136" s="8"/>
      <c r="D136" s="8"/>
      <c r="E136" s="12"/>
      <c r="F136" s="12"/>
      <c r="G136" s="13" t="str">
        <f>IF(OR(I136="Open",I136="Partially paid",I136="Due today",I136="Overdue",I136="Partially paid · overdue",I136="Paid",I136="Set as-of date"),ROUND(E136-IF(F136="",0,F136),2),"")</f>
        <v/>
      </c>
      <c r="H136" s="8"/>
      <c r="I136" s="14" t="str">
        <f>IF(AND(A136="",B136="",C136="",D136="",E136="",F136="",H136=""),"",IF(OR(A136="",B136="",C136="",D136="",E136=""),"Incomplete",IF(COUNTIF($L$5:$L$1004,L136)&gt;1,"Check invoice #",IF(OR(COUNT(E136)=0,AND(F136&lt;&gt;"",COUNT(F136)=0)),"Check payment",IF(OR(E136&lt;0,IF(F136="",0,F136)&lt;0,IF(F136="",0,F136)&gt;E136),"Check payment",IF(OR(COUNT(C136)=0,COUNT(D136)=0),"Check dates",IF(D136&lt;C136,"Check dates",IF(ROUND(E136-IF(F136="",0,F136),2)=0,"Paid",IF(Setup!$B$4="","Set as-of date",IF(D136=Setup!$B$4,"Due today",IF(D136&lt;Setup!$B$4,IF(IF(F136="",0,F136)&gt;0,"Partially paid · overdue","Overdue"),IF(IF(F136="",0,F136)&gt;0,"Partially paid","Open"))))))))))))</f>
        <v/>
      </c>
      <c r="J136" s="15" t="str">
        <f>IF(OR(I136="Overdue",I136="Partially paid · overdue"),DATEDIF(D136,Setup!$B$4,"D"),IF(OR(I136="Open",I136="Partially paid",I136="Due today"),0,""))</f>
        <v/>
      </c>
      <c r="K136" s="5"/>
      <c r="L136" t="str">
        <f>IF(A136="","","k"&amp;SUBSTITUTE(SUBSTITUTE(SUBSTITUTE(SUBSTITUTE(SUBSTITUTE(SUBSTITUTE(A136,"~","{t}"),"*","{s}"),"?","{q}"),"&lt;","{lt}"),"&gt;","{gt}"),"=","{eq}"))</f>
        <v/>
      </c>
    </row>
    <row r="137" spans="1:12" x14ac:dyDescent="0.25">
      <c r="A137" s="5"/>
      <c r="B137" s="5"/>
      <c r="C137" s="8"/>
      <c r="D137" s="8"/>
      <c r="E137" s="12"/>
      <c r="F137" s="12"/>
      <c r="G137" s="13" t="str">
        <f>IF(OR(I137="Open",I137="Partially paid",I137="Due today",I137="Overdue",I137="Partially paid · overdue",I137="Paid",I137="Set as-of date"),ROUND(E137-IF(F137="",0,F137),2),"")</f>
        <v/>
      </c>
      <c r="H137" s="8"/>
      <c r="I137" s="14" t="str">
        <f>IF(AND(A137="",B137="",C137="",D137="",E137="",F137="",H137=""),"",IF(OR(A137="",B137="",C137="",D137="",E137=""),"Incomplete",IF(COUNTIF($L$5:$L$1004,L137)&gt;1,"Check invoice #",IF(OR(COUNT(E137)=0,AND(F137&lt;&gt;"",COUNT(F137)=0)),"Check payment",IF(OR(E137&lt;0,IF(F137="",0,F137)&lt;0,IF(F137="",0,F137)&gt;E137),"Check payment",IF(OR(COUNT(C137)=0,COUNT(D137)=0),"Check dates",IF(D137&lt;C137,"Check dates",IF(ROUND(E137-IF(F137="",0,F137),2)=0,"Paid",IF(Setup!$B$4="","Set as-of date",IF(D137=Setup!$B$4,"Due today",IF(D137&lt;Setup!$B$4,IF(IF(F137="",0,F137)&gt;0,"Partially paid · overdue","Overdue"),IF(IF(F137="",0,F137)&gt;0,"Partially paid","Open"))))))))))))</f>
        <v/>
      </c>
      <c r="J137" s="15" t="str">
        <f>IF(OR(I137="Overdue",I137="Partially paid · overdue"),DATEDIF(D137,Setup!$B$4,"D"),IF(OR(I137="Open",I137="Partially paid",I137="Due today"),0,""))</f>
        <v/>
      </c>
      <c r="K137" s="5"/>
      <c r="L137" t="str">
        <f>IF(A137="","","k"&amp;SUBSTITUTE(SUBSTITUTE(SUBSTITUTE(SUBSTITUTE(SUBSTITUTE(SUBSTITUTE(A137,"~","{t}"),"*","{s}"),"?","{q}"),"&lt;","{lt}"),"&gt;","{gt}"),"=","{eq}"))</f>
        <v/>
      </c>
    </row>
    <row r="138" spans="1:12" x14ac:dyDescent="0.25">
      <c r="A138" s="5"/>
      <c r="B138" s="5"/>
      <c r="C138" s="8"/>
      <c r="D138" s="8"/>
      <c r="E138" s="12"/>
      <c r="F138" s="12"/>
      <c r="G138" s="13" t="str">
        <f>IF(OR(I138="Open",I138="Partially paid",I138="Due today",I138="Overdue",I138="Partially paid · overdue",I138="Paid",I138="Set as-of date"),ROUND(E138-IF(F138="",0,F138),2),"")</f>
        <v/>
      </c>
      <c r="H138" s="8"/>
      <c r="I138" s="14" t="str">
        <f>IF(AND(A138="",B138="",C138="",D138="",E138="",F138="",H138=""),"",IF(OR(A138="",B138="",C138="",D138="",E138=""),"Incomplete",IF(COUNTIF($L$5:$L$1004,L138)&gt;1,"Check invoice #",IF(OR(COUNT(E138)=0,AND(F138&lt;&gt;"",COUNT(F138)=0)),"Check payment",IF(OR(E138&lt;0,IF(F138="",0,F138)&lt;0,IF(F138="",0,F138)&gt;E138),"Check payment",IF(OR(COUNT(C138)=0,COUNT(D138)=0),"Check dates",IF(D138&lt;C138,"Check dates",IF(ROUND(E138-IF(F138="",0,F138),2)=0,"Paid",IF(Setup!$B$4="","Set as-of date",IF(D138=Setup!$B$4,"Due today",IF(D138&lt;Setup!$B$4,IF(IF(F138="",0,F138)&gt;0,"Partially paid · overdue","Overdue"),IF(IF(F138="",0,F138)&gt;0,"Partially paid","Open"))))))))))))</f>
        <v/>
      </c>
      <c r="J138" s="15" t="str">
        <f>IF(OR(I138="Overdue",I138="Partially paid · overdue"),DATEDIF(D138,Setup!$B$4,"D"),IF(OR(I138="Open",I138="Partially paid",I138="Due today"),0,""))</f>
        <v/>
      </c>
      <c r="K138" s="5"/>
      <c r="L138" t="str">
        <f>IF(A138="","","k"&amp;SUBSTITUTE(SUBSTITUTE(SUBSTITUTE(SUBSTITUTE(SUBSTITUTE(SUBSTITUTE(A138,"~","{t}"),"*","{s}"),"?","{q}"),"&lt;","{lt}"),"&gt;","{gt}"),"=","{eq}"))</f>
        <v/>
      </c>
    </row>
    <row r="139" spans="1:12" x14ac:dyDescent="0.25">
      <c r="A139" s="5"/>
      <c r="B139" s="5"/>
      <c r="C139" s="8"/>
      <c r="D139" s="8"/>
      <c r="E139" s="12"/>
      <c r="F139" s="12"/>
      <c r="G139" s="13" t="str">
        <f>IF(OR(I139="Open",I139="Partially paid",I139="Due today",I139="Overdue",I139="Partially paid · overdue",I139="Paid",I139="Set as-of date"),ROUND(E139-IF(F139="",0,F139),2),"")</f>
        <v/>
      </c>
      <c r="H139" s="8"/>
      <c r="I139" s="14" t="str">
        <f>IF(AND(A139="",B139="",C139="",D139="",E139="",F139="",H139=""),"",IF(OR(A139="",B139="",C139="",D139="",E139=""),"Incomplete",IF(COUNTIF($L$5:$L$1004,L139)&gt;1,"Check invoice #",IF(OR(COUNT(E139)=0,AND(F139&lt;&gt;"",COUNT(F139)=0)),"Check payment",IF(OR(E139&lt;0,IF(F139="",0,F139)&lt;0,IF(F139="",0,F139)&gt;E139),"Check payment",IF(OR(COUNT(C139)=0,COUNT(D139)=0),"Check dates",IF(D139&lt;C139,"Check dates",IF(ROUND(E139-IF(F139="",0,F139),2)=0,"Paid",IF(Setup!$B$4="","Set as-of date",IF(D139=Setup!$B$4,"Due today",IF(D139&lt;Setup!$B$4,IF(IF(F139="",0,F139)&gt;0,"Partially paid · overdue","Overdue"),IF(IF(F139="",0,F139)&gt;0,"Partially paid","Open"))))))))))))</f>
        <v/>
      </c>
      <c r="J139" s="15" t="str">
        <f>IF(OR(I139="Overdue",I139="Partially paid · overdue"),DATEDIF(D139,Setup!$B$4,"D"),IF(OR(I139="Open",I139="Partially paid",I139="Due today"),0,""))</f>
        <v/>
      </c>
      <c r="K139" s="5"/>
      <c r="L139" t="str">
        <f>IF(A139="","","k"&amp;SUBSTITUTE(SUBSTITUTE(SUBSTITUTE(SUBSTITUTE(SUBSTITUTE(SUBSTITUTE(A139,"~","{t}"),"*","{s}"),"?","{q}"),"&lt;","{lt}"),"&gt;","{gt}"),"=","{eq}"))</f>
        <v/>
      </c>
    </row>
    <row r="140" spans="1:12" x14ac:dyDescent="0.25">
      <c r="A140" s="5"/>
      <c r="B140" s="5"/>
      <c r="C140" s="8"/>
      <c r="D140" s="8"/>
      <c r="E140" s="12"/>
      <c r="F140" s="12"/>
      <c r="G140" s="13" t="str">
        <f>IF(OR(I140="Open",I140="Partially paid",I140="Due today",I140="Overdue",I140="Partially paid · overdue",I140="Paid",I140="Set as-of date"),ROUND(E140-IF(F140="",0,F140),2),"")</f>
        <v/>
      </c>
      <c r="H140" s="8"/>
      <c r="I140" s="14" t="str">
        <f>IF(AND(A140="",B140="",C140="",D140="",E140="",F140="",H140=""),"",IF(OR(A140="",B140="",C140="",D140="",E140=""),"Incomplete",IF(COUNTIF($L$5:$L$1004,L140)&gt;1,"Check invoice #",IF(OR(COUNT(E140)=0,AND(F140&lt;&gt;"",COUNT(F140)=0)),"Check payment",IF(OR(E140&lt;0,IF(F140="",0,F140)&lt;0,IF(F140="",0,F140)&gt;E140),"Check payment",IF(OR(COUNT(C140)=0,COUNT(D140)=0),"Check dates",IF(D140&lt;C140,"Check dates",IF(ROUND(E140-IF(F140="",0,F140),2)=0,"Paid",IF(Setup!$B$4="","Set as-of date",IF(D140=Setup!$B$4,"Due today",IF(D140&lt;Setup!$B$4,IF(IF(F140="",0,F140)&gt;0,"Partially paid · overdue","Overdue"),IF(IF(F140="",0,F140)&gt;0,"Partially paid","Open"))))))))))))</f>
        <v/>
      </c>
      <c r="J140" s="15" t="str">
        <f>IF(OR(I140="Overdue",I140="Partially paid · overdue"),DATEDIF(D140,Setup!$B$4,"D"),IF(OR(I140="Open",I140="Partially paid",I140="Due today"),0,""))</f>
        <v/>
      </c>
      <c r="K140" s="5"/>
      <c r="L140" t="str">
        <f>IF(A140="","","k"&amp;SUBSTITUTE(SUBSTITUTE(SUBSTITUTE(SUBSTITUTE(SUBSTITUTE(SUBSTITUTE(A140,"~","{t}"),"*","{s}"),"?","{q}"),"&lt;","{lt}"),"&gt;","{gt}"),"=","{eq}"))</f>
        <v/>
      </c>
    </row>
    <row r="141" spans="1:12" x14ac:dyDescent="0.25">
      <c r="A141" s="5"/>
      <c r="B141" s="5"/>
      <c r="C141" s="8"/>
      <c r="D141" s="8"/>
      <c r="E141" s="12"/>
      <c r="F141" s="12"/>
      <c r="G141" s="13" t="str">
        <f>IF(OR(I141="Open",I141="Partially paid",I141="Due today",I141="Overdue",I141="Partially paid · overdue",I141="Paid",I141="Set as-of date"),ROUND(E141-IF(F141="",0,F141),2),"")</f>
        <v/>
      </c>
      <c r="H141" s="8"/>
      <c r="I141" s="14" t="str">
        <f>IF(AND(A141="",B141="",C141="",D141="",E141="",F141="",H141=""),"",IF(OR(A141="",B141="",C141="",D141="",E141=""),"Incomplete",IF(COUNTIF($L$5:$L$1004,L141)&gt;1,"Check invoice #",IF(OR(COUNT(E141)=0,AND(F141&lt;&gt;"",COUNT(F141)=0)),"Check payment",IF(OR(E141&lt;0,IF(F141="",0,F141)&lt;0,IF(F141="",0,F141)&gt;E141),"Check payment",IF(OR(COUNT(C141)=0,COUNT(D141)=0),"Check dates",IF(D141&lt;C141,"Check dates",IF(ROUND(E141-IF(F141="",0,F141),2)=0,"Paid",IF(Setup!$B$4="","Set as-of date",IF(D141=Setup!$B$4,"Due today",IF(D141&lt;Setup!$B$4,IF(IF(F141="",0,F141)&gt;0,"Partially paid · overdue","Overdue"),IF(IF(F141="",0,F141)&gt;0,"Partially paid","Open"))))))))))))</f>
        <v/>
      </c>
      <c r="J141" s="15" t="str">
        <f>IF(OR(I141="Overdue",I141="Partially paid · overdue"),DATEDIF(D141,Setup!$B$4,"D"),IF(OR(I141="Open",I141="Partially paid",I141="Due today"),0,""))</f>
        <v/>
      </c>
      <c r="K141" s="5"/>
      <c r="L141" t="str">
        <f>IF(A141="","","k"&amp;SUBSTITUTE(SUBSTITUTE(SUBSTITUTE(SUBSTITUTE(SUBSTITUTE(SUBSTITUTE(A141,"~","{t}"),"*","{s}"),"?","{q}"),"&lt;","{lt}"),"&gt;","{gt}"),"=","{eq}"))</f>
        <v/>
      </c>
    </row>
    <row r="142" spans="1:12" x14ac:dyDescent="0.25">
      <c r="A142" s="5"/>
      <c r="B142" s="5"/>
      <c r="C142" s="8"/>
      <c r="D142" s="8"/>
      <c r="E142" s="12"/>
      <c r="F142" s="12"/>
      <c r="G142" s="13" t="str">
        <f>IF(OR(I142="Open",I142="Partially paid",I142="Due today",I142="Overdue",I142="Partially paid · overdue",I142="Paid",I142="Set as-of date"),ROUND(E142-IF(F142="",0,F142),2),"")</f>
        <v/>
      </c>
      <c r="H142" s="8"/>
      <c r="I142" s="14" t="str">
        <f>IF(AND(A142="",B142="",C142="",D142="",E142="",F142="",H142=""),"",IF(OR(A142="",B142="",C142="",D142="",E142=""),"Incomplete",IF(COUNTIF($L$5:$L$1004,L142)&gt;1,"Check invoice #",IF(OR(COUNT(E142)=0,AND(F142&lt;&gt;"",COUNT(F142)=0)),"Check payment",IF(OR(E142&lt;0,IF(F142="",0,F142)&lt;0,IF(F142="",0,F142)&gt;E142),"Check payment",IF(OR(COUNT(C142)=0,COUNT(D142)=0),"Check dates",IF(D142&lt;C142,"Check dates",IF(ROUND(E142-IF(F142="",0,F142),2)=0,"Paid",IF(Setup!$B$4="","Set as-of date",IF(D142=Setup!$B$4,"Due today",IF(D142&lt;Setup!$B$4,IF(IF(F142="",0,F142)&gt;0,"Partially paid · overdue","Overdue"),IF(IF(F142="",0,F142)&gt;0,"Partially paid","Open"))))))))))))</f>
        <v/>
      </c>
      <c r="J142" s="15" t="str">
        <f>IF(OR(I142="Overdue",I142="Partially paid · overdue"),DATEDIF(D142,Setup!$B$4,"D"),IF(OR(I142="Open",I142="Partially paid",I142="Due today"),0,""))</f>
        <v/>
      </c>
      <c r="K142" s="5"/>
      <c r="L142" t="str">
        <f>IF(A142="","","k"&amp;SUBSTITUTE(SUBSTITUTE(SUBSTITUTE(SUBSTITUTE(SUBSTITUTE(SUBSTITUTE(A142,"~","{t}"),"*","{s}"),"?","{q}"),"&lt;","{lt}"),"&gt;","{gt}"),"=","{eq}"))</f>
        <v/>
      </c>
    </row>
    <row r="143" spans="1:12" x14ac:dyDescent="0.25">
      <c r="A143" s="5"/>
      <c r="B143" s="5"/>
      <c r="C143" s="8"/>
      <c r="D143" s="8"/>
      <c r="E143" s="12"/>
      <c r="F143" s="12"/>
      <c r="G143" s="13" t="str">
        <f>IF(OR(I143="Open",I143="Partially paid",I143="Due today",I143="Overdue",I143="Partially paid · overdue",I143="Paid",I143="Set as-of date"),ROUND(E143-IF(F143="",0,F143),2),"")</f>
        <v/>
      </c>
      <c r="H143" s="8"/>
      <c r="I143" s="14" t="str">
        <f>IF(AND(A143="",B143="",C143="",D143="",E143="",F143="",H143=""),"",IF(OR(A143="",B143="",C143="",D143="",E143=""),"Incomplete",IF(COUNTIF($L$5:$L$1004,L143)&gt;1,"Check invoice #",IF(OR(COUNT(E143)=0,AND(F143&lt;&gt;"",COUNT(F143)=0)),"Check payment",IF(OR(E143&lt;0,IF(F143="",0,F143)&lt;0,IF(F143="",0,F143)&gt;E143),"Check payment",IF(OR(COUNT(C143)=0,COUNT(D143)=0),"Check dates",IF(D143&lt;C143,"Check dates",IF(ROUND(E143-IF(F143="",0,F143),2)=0,"Paid",IF(Setup!$B$4="","Set as-of date",IF(D143=Setup!$B$4,"Due today",IF(D143&lt;Setup!$B$4,IF(IF(F143="",0,F143)&gt;0,"Partially paid · overdue","Overdue"),IF(IF(F143="",0,F143)&gt;0,"Partially paid","Open"))))))))))))</f>
        <v/>
      </c>
      <c r="J143" s="15" t="str">
        <f>IF(OR(I143="Overdue",I143="Partially paid · overdue"),DATEDIF(D143,Setup!$B$4,"D"),IF(OR(I143="Open",I143="Partially paid",I143="Due today"),0,""))</f>
        <v/>
      </c>
      <c r="K143" s="5"/>
      <c r="L143" t="str">
        <f>IF(A143="","","k"&amp;SUBSTITUTE(SUBSTITUTE(SUBSTITUTE(SUBSTITUTE(SUBSTITUTE(SUBSTITUTE(A143,"~","{t}"),"*","{s}"),"?","{q}"),"&lt;","{lt}"),"&gt;","{gt}"),"=","{eq}"))</f>
        <v/>
      </c>
    </row>
    <row r="144" spans="1:12" x14ac:dyDescent="0.25">
      <c r="A144" s="5"/>
      <c r="B144" s="5"/>
      <c r="C144" s="8"/>
      <c r="D144" s="8"/>
      <c r="E144" s="12"/>
      <c r="F144" s="12"/>
      <c r="G144" s="13" t="str">
        <f>IF(OR(I144="Open",I144="Partially paid",I144="Due today",I144="Overdue",I144="Partially paid · overdue",I144="Paid",I144="Set as-of date"),ROUND(E144-IF(F144="",0,F144),2),"")</f>
        <v/>
      </c>
      <c r="H144" s="8"/>
      <c r="I144" s="14" t="str">
        <f>IF(AND(A144="",B144="",C144="",D144="",E144="",F144="",H144=""),"",IF(OR(A144="",B144="",C144="",D144="",E144=""),"Incomplete",IF(COUNTIF($L$5:$L$1004,L144)&gt;1,"Check invoice #",IF(OR(COUNT(E144)=0,AND(F144&lt;&gt;"",COUNT(F144)=0)),"Check payment",IF(OR(E144&lt;0,IF(F144="",0,F144)&lt;0,IF(F144="",0,F144)&gt;E144),"Check payment",IF(OR(COUNT(C144)=0,COUNT(D144)=0),"Check dates",IF(D144&lt;C144,"Check dates",IF(ROUND(E144-IF(F144="",0,F144),2)=0,"Paid",IF(Setup!$B$4="","Set as-of date",IF(D144=Setup!$B$4,"Due today",IF(D144&lt;Setup!$B$4,IF(IF(F144="",0,F144)&gt;0,"Partially paid · overdue","Overdue"),IF(IF(F144="",0,F144)&gt;0,"Partially paid","Open"))))))))))))</f>
        <v/>
      </c>
      <c r="J144" s="15" t="str">
        <f>IF(OR(I144="Overdue",I144="Partially paid · overdue"),DATEDIF(D144,Setup!$B$4,"D"),IF(OR(I144="Open",I144="Partially paid",I144="Due today"),0,""))</f>
        <v/>
      </c>
      <c r="K144" s="5"/>
      <c r="L144" t="str">
        <f>IF(A144="","","k"&amp;SUBSTITUTE(SUBSTITUTE(SUBSTITUTE(SUBSTITUTE(SUBSTITUTE(SUBSTITUTE(A144,"~","{t}"),"*","{s}"),"?","{q}"),"&lt;","{lt}"),"&gt;","{gt}"),"=","{eq}"))</f>
        <v/>
      </c>
    </row>
    <row r="145" spans="1:12" x14ac:dyDescent="0.25">
      <c r="A145" s="5"/>
      <c r="B145" s="5"/>
      <c r="C145" s="8"/>
      <c r="D145" s="8"/>
      <c r="E145" s="12"/>
      <c r="F145" s="12"/>
      <c r="G145" s="13" t="str">
        <f>IF(OR(I145="Open",I145="Partially paid",I145="Due today",I145="Overdue",I145="Partially paid · overdue",I145="Paid",I145="Set as-of date"),ROUND(E145-IF(F145="",0,F145),2),"")</f>
        <v/>
      </c>
      <c r="H145" s="8"/>
      <c r="I145" s="14" t="str">
        <f>IF(AND(A145="",B145="",C145="",D145="",E145="",F145="",H145=""),"",IF(OR(A145="",B145="",C145="",D145="",E145=""),"Incomplete",IF(COUNTIF($L$5:$L$1004,L145)&gt;1,"Check invoice #",IF(OR(COUNT(E145)=0,AND(F145&lt;&gt;"",COUNT(F145)=0)),"Check payment",IF(OR(E145&lt;0,IF(F145="",0,F145)&lt;0,IF(F145="",0,F145)&gt;E145),"Check payment",IF(OR(COUNT(C145)=0,COUNT(D145)=0),"Check dates",IF(D145&lt;C145,"Check dates",IF(ROUND(E145-IF(F145="",0,F145),2)=0,"Paid",IF(Setup!$B$4="","Set as-of date",IF(D145=Setup!$B$4,"Due today",IF(D145&lt;Setup!$B$4,IF(IF(F145="",0,F145)&gt;0,"Partially paid · overdue","Overdue"),IF(IF(F145="",0,F145)&gt;0,"Partially paid","Open"))))))))))))</f>
        <v/>
      </c>
      <c r="J145" s="15" t="str">
        <f>IF(OR(I145="Overdue",I145="Partially paid · overdue"),DATEDIF(D145,Setup!$B$4,"D"),IF(OR(I145="Open",I145="Partially paid",I145="Due today"),0,""))</f>
        <v/>
      </c>
      <c r="K145" s="5"/>
      <c r="L145" t="str">
        <f>IF(A145="","","k"&amp;SUBSTITUTE(SUBSTITUTE(SUBSTITUTE(SUBSTITUTE(SUBSTITUTE(SUBSTITUTE(A145,"~","{t}"),"*","{s}"),"?","{q}"),"&lt;","{lt}"),"&gt;","{gt}"),"=","{eq}"))</f>
        <v/>
      </c>
    </row>
    <row r="146" spans="1:12" x14ac:dyDescent="0.25">
      <c r="A146" s="5"/>
      <c r="B146" s="5"/>
      <c r="C146" s="8"/>
      <c r="D146" s="8"/>
      <c r="E146" s="12"/>
      <c r="F146" s="12"/>
      <c r="G146" s="13" t="str">
        <f>IF(OR(I146="Open",I146="Partially paid",I146="Due today",I146="Overdue",I146="Partially paid · overdue",I146="Paid",I146="Set as-of date"),ROUND(E146-IF(F146="",0,F146),2),"")</f>
        <v/>
      </c>
      <c r="H146" s="8"/>
      <c r="I146" s="14" t="str">
        <f>IF(AND(A146="",B146="",C146="",D146="",E146="",F146="",H146=""),"",IF(OR(A146="",B146="",C146="",D146="",E146=""),"Incomplete",IF(COUNTIF($L$5:$L$1004,L146)&gt;1,"Check invoice #",IF(OR(COUNT(E146)=0,AND(F146&lt;&gt;"",COUNT(F146)=0)),"Check payment",IF(OR(E146&lt;0,IF(F146="",0,F146)&lt;0,IF(F146="",0,F146)&gt;E146),"Check payment",IF(OR(COUNT(C146)=0,COUNT(D146)=0),"Check dates",IF(D146&lt;C146,"Check dates",IF(ROUND(E146-IF(F146="",0,F146),2)=0,"Paid",IF(Setup!$B$4="","Set as-of date",IF(D146=Setup!$B$4,"Due today",IF(D146&lt;Setup!$B$4,IF(IF(F146="",0,F146)&gt;0,"Partially paid · overdue","Overdue"),IF(IF(F146="",0,F146)&gt;0,"Partially paid","Open"))))))))))))</f>
        <v/>
      </c>
      <c r="J146" s="15" t="str">
        <f>IF(OR(I146="Overdue",I146="Partially paid · overdue"),DATEDIF(D146,Setup!$B$4,"D"),IF(OR(I146="Open",I146="Partially paid",I146="Due today"),0,""))</f>
        <v/>
      </c>
      <c r="K146" s="5"/>
      <c r="L146" t="str">
        <f>IF(A146="","","k"&amp;SUBSTITUTE(SUBSTITUTE(SUBSTITUTE(SUBSTITUTE(SUBSTITUTE(SUBSTITUTE(A146,"~","{t}"),"*","{s}"),"?","{q}"),"&lt;","{lt}"),"&gt;","{gt}"),"=","{eq}"))</f>
        <v/>
      </c>
    </row>
    <row r="147" spans="1:12" x14ac:dyDescent="0.25">
      <c r="A147" s="5"/>
      <c r="B147" s="5"/>
      <c r="C147" s="8"/>
      <c r="D147" s="8"/>
      <c r="E147" s="12"/>
      <c r="F147" s="12"/>
      <c r="G147" s="13" t="str">
        <f>IF(OR(I147="Open",I147="Partially paid",I147="Due today",I147="Overdue",I147="Partially paid · overdue",I147="Paid",I147="Set as-of date"),ROUND(E147-IF(F147="",0,F147),2),"")</f>
        <v/>
      </c>
      <c r="H147" s="8"/>
      <c r="I147" s="14" t="str">
        <f>IF(AND(A147="",B147="",C147="",D147="",E147="",F147="",H147=""),"",IF(OR(A147="",B147="",C147="",D147="",E147=""),"Incomplete",IF(COUNTIF($L$5:$L$1004,L147)&gt;1,"Check invoice #",IF(OR(COUNT(E147)=0,AND(F147&lt;&gt;"",COUNT(F147)=0)),"Check payment",IF(OR(E147&lt;0,IF(F147="",0,F147)&lt;0,IF(F147="",0,F147)&gt;E147),"Check payment",IF(OR(COUNT(C147)=0,COUNT(D147)=0),"Check dates",IF(D147&lt;C147,"Check dates",IF(ROUND(E147-IF(F147="",0,F147),2)=0,"Paid",IF(Setup!$B$4="","Set as-of date",IF(D147=Setup!$B$4,"Due today",IF(D147&lt;Setup!$B$4,IF(IF(F147="",0,F147)&gt;0,"Partially paid · overdue","Overdue"),IF(IF(F147="",0,F147)&gt;0,"Partially paid","Open"))))))))))))</f>
        <v/>
      </c>
      <c r="J147" s="15" t="str">
        <f>IF(OR(I147="Overdue",I147="Partially paid · overdue"),DATEDIF(D147,Setup!$B$4,"D"),IF(OR(I147="Open",I147="Partially paid",I147="Due today"),0,""))</f>
        <v/>
      </c>
      <c r="K147" s="5"/>
      <c r="L147" t="str">
        <f>IF(A147="","","k"&amp;SUBSTITUTE(SUBSTITUTE(SUBSTITUTE(SUBSTITUTE(SUBSTITUTE(SUBSTITUTE(A147,"~","{t}"),"*","{s}"),"?","{q}"),"&lt;","{lt}"),"&gt;","{gt}"),"=","{eq}"))</f>
        <v/>
      </c>
    </row>
    <row r="148" spans="1:12" x14ac:dyDescent="0.25">
      <c r="A148" s="5"/>
      <c r="B148" s="5"/>
      <c r="C148" s="8"/>
      <c r="D148" s="8"/>
      <c r="E148" s="12"/>
      <c r="F148" s="12"/>
      <c r="G148" s="13" t="str">
        <f>IF(OR(I148="Open",I148="Partially paid",I148="Due today",I148="Overdue",I148="Partially paid · overdue",I148="Paid",I148="Set as-of date"),ROUND(E148-IF(F148="",0,F148),2),"")</f>
        <v/>
      </c>
      <c r="H148" s="8"/>
      <c r="I148" s="14" t="str">
        <f>IF(AND(A148="",B148="",C148="",D148="",E148="",F148="",H148=""),"",IF(OR(A148="",B148="",C148="",D148="",E148=""),"Incomplete",IF(COUNTIF($L$5:$L$1004,L148)&gt;1,"Check invoice #",IF(OR(COUNT(E148)=0,AND(F148&lt;&gt;"",COUNT(F148)=0)),"Check payment",IF(OR(E148&lt;0,IF(F148="",0,F148)&lt;0,IF(F148="",0,F148)&gt;E148),"Check payment",IF(OR(COUNT(C148)=0,COUNT(D148)=0),"Check dates",IF(D148&lt;C148,"Check dates",IF(ROUND(E148-IF(F148="",0,F148),2)=0,"Paid",IF(Setup!$B$4="","Set as-of date",IF(D148=Setup!$B$4,"Due today",IF(D148&lt;Setup!$B$4,IF(IF(F148="",0,F148)&gt;0,"Partially paid · overdue","Overdue"),IF(IF(F148="",0,F148)&gt;0,"Partially paid","Open"))))))))))))</f>
        <v/>
      </c>
      <c r="J148" s="15" t="str">
        <f>IF(OR(I148="Overdue",I148="Partially paid · overdue"),DATEDIF(D148,Setup!$B$4,"D"),IF(OR(I148="Open",I148="Partially paid",I148="Due today"),0,""))</f>
        <v/>
      </c>
      <c r="K148" s="5"/>
      <c r="L148" t="str">
        <f>IF(A148="","","k"&amp;SUBSTITUTE(SUBSTITUTE(SUBSTITUTE(SUBSTITUTE(SUBSTITUTE(SUBSTITUTE(A148,"~","{t}"),"*","{s}"),"?","{q}"),"&lt;","{lt}"),"&gt;","{gt}"),"=","{eq}"))</f>
        <v/>
      </c>
    </row>
    <row r="149" spans="1:12" x14ac:dyDescent="0.25">
      <c r="A149" s="5"/>
      <c r="B149" s="5"/>
      <c r="C149" s="8"/>
      <c r="D149" s="8"/>
      <c r="E149" s="12"/>
      <c r="F149" s="12"/>
      <c r="G149" s="13" t="str">
        <f>IF(OR(I149="Open",I149="Partially paid",I149="Due today",I149="Overdue",I149="Partially paid · overdue",I149="Paid",I149="Set as-of date"),ROUND(E149-IF(F149="",0,F149),2),"")</f>
        <v/>
      </c>
      <c r="H149" s="8"/>
      <c r="I149" s="14" t="str">
        <f>IF(AND(A149="",B149="",C149="",D149="",E149="",F149="",H149=""),"",IF(OR(A149="",B149="",C149="",D149="",E149=""),"Incomplete",IF(COUNTIF($L$5:$L$1004,L149)&gt;1,"Check invoice #",IF(OR(COUNT(E149)=0,AND(F149&lt;&gt;"",COUNT(F149)=0)),"Check payment",IF(OR(E149&lt;0,IF(F149="",0,F149)&lt;0,IF(F149="",0,F149)&gt;E149),"Check payment",IF(OR(COUNT(C149)=0,COUNT(D149)=0),"Check dates",IF(D149&lt;C149,"Check dates",IF(ROUND(E149-IF(F149="",0,F149),2)=0,"Paid",IF(Setup!$B$4="","Set as-of date",IF(D149=Setup!$B$4,"Due today",IF(D149&lt;Setup!$B$4,IF(IF(F149="",0,F149)&gt;0,"Partially paid · overdue","Overdue"),IF(IF(F149="",0,F149)&gt;0,"Partially paid","Open"))))))))))))</f>
        <v/>
      </c>
      <c r="J149" s="15" t="str">
        <f>IF(OR(I149="Overdue",I149="Partially paid · overdue"),DATEDIF(D149,Setup!$B$4,"D"),IF(OR(I149="Open",I149="Partially paid",I149="Due today"),0,""))</f>
        <v/>
      </c>
      <c r="K149" s="5"/>
      <c r="L149" t="str">
        <f>IF(A149="","","k"&amp;SUBSTITUTE(SUBSTITUTE(SUBSTITUTE(SUBSTITUTE(SUBSTITUTE(SUBSTITUTE(A149,"~","{t}"),"*","{s}"),"?","{q}"),"&lt;","{lt}"),"&gt;","{gt}"),"=","{eq}"))</f>
        <v/>
      </c>
    </row>
    <row r="150" spans="1:12" x14ac:dyDescent="0.25">
      <c r="A150" s="5"/>
      <c r="B150" s="5"/>
      <c r="C150" s="8"/>
      <c r="D150" s="8"/>
      <c r="E150" s="12"/>
      <c r="F150" s="12"/>
      <c r="G150" s="13" t="str">
        <f>IF(OR(I150="Open",I150="Partially paid",I150="Due today",I150="Overdue",I150="Partially paid · overdue",I150="Paid",I150="Set as-of date"),ROUND(E150-IF(F150="",0,F150),2),"")</f>
        <v/>
      </c>
      <c r="H150" s="8"/>
      <c r="I150" s="14" t="str">
        <f>IF(AND(A150="",B150="",C150="",D150="",E150="",F150="",H150=""),"",IF(OR(A150="",B150="",C150="",D150="",E150=""),"Incomplete",IF(COUNTIF($L$5:$L$1004,L150)&gt;1,"Check invoice #",IF(OR(COUNT(E150)=0,AND(F150&lt;&gt;"",COUNT(F150)=0)),"Check payment",IF(OR(E150&lt;0,IF(F150="",0,F150)&lt;0,IF(F150="",0,F150)&gt;E150),"Check payment",IF(OR(COUNT(C150)=0,COUNT(D150)=0),"Check dates",IF(D150&lt;C150,"Check dates",IF(ROUND(E150-IF(F150="",0,F150),2)=0,"Paid",IF(Setup!$B$4="","Set as-of date",IF(D150=Setup!$B$4,"Due today",IF(D150&lt;Setup!$B$4,IF(IF(F150="",0,F150)&gt;0,"Partially paid · overdue","Overdue"),IF(IF(F150="",0,F150)&gt;0,"Partially paid","Open"))))))))))))</f>
        <v/>
      </c>
      <c r="J150" s="15" t="str">
        <f>IF(OR(I150="Overdue",I150="Partially paid · overdue"),DATEDIF(D150,Setup!$B$4,"D"),IF(OR(I150="Open",I150="Partially paid",I150="Due today"),0,""))</f>
        <v/>
      </c>
      <c r="K150" s="5"/>
      <c r="L150" t="str">
        <f>IF(A150="","","k"&amp;SUBSTITUTE(SUBSTITUTE(SUBSTITUTE(SUBSTITUTE(SUBSTITUTE(SUBSTITUTE(A150,"~","{t}"),"*","{s}"),"?","{q}"),"&lt;","{lt}"),"&gt;","{gt}"),"=","{eq}"))</f>
        <v/>
      </c>
    </row>
    <row r="151" spans="1:12" x14ac:dyDescent="0.25">
      <c r="A151" s="5"/>
      <c r="B151" s="5"/>
      <c r="C151" s="8"/>
      <c r="D151" s="8"/>
      <c r="E151" s="12"/>
      <c r="F151" s="12"/>
      <c r="G151" s="13" t="str">
        <f>IF(OR(I151="Open",I151="Partially paid",I151="Due today",I151="Overdue",I151="Partially paid · overdue",I151="Paid",I151="Set as-of date"),ROUND(E151-IF(F151="",0,F151),2),"")</f>
        <v/>
      </c>
      <c r="H151" s="8"/>
      <c r="I151" s="14" t="str">
        <f>IF(AND(A151="",B151="",C151="",D151="",E151="",F151="",H151=""),"",IF(OR(A151="",B151="",C151="",D151="",E151=""),"Incomplete",IF(COUNTIF($L$5:$L$1004,L151)&gt;1,"Check invoice #",IF(OR(COUNT(E151)=0,AND(F151&lt;&gt;"",COUNT(F151)=0)),"Check payment",IF(OR(E151&lt;0,IF(F151="",0,F151)&lt;0,IF(F151="",0,F151)&gt;E151),"Check payment",IF(OR(COUNT(C151)=0,COUNT(D151)=0),"Check dates",IF(D151&lt;C151,"Check dates",IF(ROUND(E151-IF(F151="",0,F151),2)=0,"Paid",IF(Setup!$B$4="","Set as-of date",IF(D151=Setup!$B$4,"Due today",IF(D151&lt;Setup!$B$4,IF(IF(F151="",0,F151)&gt;0,"Partially paid · overdue","Overdue"),IF(IF(F151="",0,F151)&gt;0,"Partially paid","Open"))))))))))))</f>
        <v/>
      </c>
      <c r="J151" s="15" t="str">
        <f>IF(OR(I151="Overdue",I151="Partially paid · overdue"),DATEDIF(D151,Setup!$B$4,"D"),IF(OR(I151="Open",I151="Partially paid",I151="Due today"),0,""))</f>
        <v/>
      </c>
      <c r="K151" s="5"/>
      <c r="L151" t="str">
        <f>IF(A151="","","k"&amp;SUBSTITUTE(SUBSTITUTE(SUBSTITUTE(SUBSTITUTE(SUBSTITUTE(SUBSTITUTE(A151,"~","{t}"),"*","{s}"),"?","{q}"),"&lt;","{lt}"),"&gt;","{gt}"),"=","{eq}"))</f>
        <v/>
      </c>
    </row>
    <row r="152" spans="1:12" x14ac:dyDescent="0.25">
      <c r="A152" s="5"/>
      <c r="B152" s="5"/>
      <c r="C152" s="8"/>
      <c r="D152" s="8"/>
      <c r="E152" s="12"/>
      <c r="F152" s="12"/>
      <c r="G152" s="13" t="str">
        <f>IF(OR(I152="Open",I152="Partially paid",I152="Due today",I152="Overdue",I152="Partially paid · overdue",I152="Paid",I152="Set as-of date"),ROUND(E152-IF(F152="",0,F152),2),"")</f>
        <v/>
      </c>
      <c r="H152" s="8"/>
      <c r="I152" s="14" t="str">
        <f>IF(AND(A152="",B152="",C152="",D152="",E152="",F152="",H152=""),"",IF(OR(A152="",B152="",C152="",D152="",E152=""),"Incomplete",IF(COUNTIF($L$5:$L$1004,L152)&gt;1,"Check invoice #",IF(OR(COUNT(E152)=0,AND(F152&lt;&gt;"",COUNT(F152)=0)),"Check payment",IF(OR(E152&lt;0,IF(F152="",0,F152)&lt;0,IF(F152="",0,F152)&gt;E152),"Check payment",IF(OR(COUNT(C152)=0,COUNT(D152)=0),"Check dates",IF(D152&lt;C152,"Check dates",IF(ROUND(E152-IF(F152="",0,F152),2)=0,"Paid",IF(Setup!$B$4="","Set as-of date",IF(D152=Setup!$B$4,"Due today",IF(D152&lt;Setup!$B$4,IF(IF(F152="",0,F152)&gt;0,"Partially paid · overdue","Overdue"),IF(IF(F152="",0,F152)&gt;0,"Partially paid","Open"))))))))))))</f>
        <v/>
      </c>
      <c r="J152" s="15" t="str">
        <f>IF(OR(I152="Overdue",I152="Partially paid · overdue"),DATEDIF(D152,Setup!$B$4,"D"),IF(OR(I152="Open",I152="Partially paid",I152="Due today"),0,""))</f>
        <v/>
      </c>
      <c r="K152" s="5"/>
      <c r="L152" t="str">
        <f>IF(A152="","","k"&amp;SUBSTITUTE(SUBSTITUTE(SUBSTITUTE(SUBSTITUTE(SUBSTITUTE(SUBSTITUTE(A152,"~","{t}"),"*","{s}"),"?","{q}"),"&lt;","{lt}"),"&gt;","{gt}"),"=","{eq}"))</f>
        <v/>
      </c>
    </row>
    <row r="153" spans="1:12" x14ac:dyDescent="0.25">
      <c r="A153" s="5"/>
      <c r="B153" s="5"/>
      <c r="C153" s="8"/>
      <c r="D153" s="8"/>
      <c r="E153" s="12"/>
      <c r="F153" s="12"/>
      <c r="G153" s="13" t="str">
        <f>IF(OR(I153="Open",I153="Partially paid",I153="Due today",I153="Overdue",I153="Partially paid · overdue",I153="Paid",I153="Set as-of date"),ROUND(E153-IF(F153="",0,F153),2),"")</f>
        <v/>
      </c>
      <c r="H153" s="8"/>
      <c r="I153" s="14" t="str">
        <f>IF(AND(A153="",B153="",C153="",D153="",E153="",F153="",H153=""),"",IF(OR(A153="",B153="",C153="",D153="",E153=""),"Incomplete",IF(COUNTIF($L$5:$L$1004,L153)&gt;1,"Check invoice #",IF(OR(COUNT(E153)=0,AND(F153&lt;&gt;"",COUNT(F153)=0)),"Check payment",IF(OR(E153&lt;0,IF(F153="",0,F153)&lt;0,IF(F153="",0,F153)&gt;E153),"Check payment",IF(OR(COUNT(C153)=0,COUNT(D153)=0),"Check dates",IF(D153&lt;C153,"Check dates",IF(ROUND(E153-IF(F153="",0,F153),2)=0,"Paid",IF(Setup!$B$4="","Set as-of date",IF(D153=Setup!$B$4,"Due today",IF(D153&lt;Setup!$B$4,IF(IF(F153="",0,F153)&gt;0,"Partially paid · overdue","Overdue"),IF(IF(F153="",0,F153)&gt;0,"Partially paid","Open"))))))))))))</f>
        <v/>
      </c>
      <c r="J153" s="15" t="str">
        <f>IF(OR(I153="Overdue",I153="Partially paid · overdue"),DATEDIF(D153,Setup!$B$4,"D"),IF(OR(I153="Open",I153="Partially paid",I153="Due today"),0,""))</f>
        <v/>
      </c>
      <c r="K153" s="5"/>
      <c r="L153" t="str">
        <f>IF(A153="","","k"&amp;SUBSTITUTE(SUBSTITUTE(SUBSTITUTE(SUBSTITUTE(SUBSTITUTE(SUBSTITUTE(A153,"~","{t}"),"*","{s}"),"?","{q}"),"&lt;","{lt}"),"&gt;","{gt}"),"=","{eq}"))</f>
        <v/>
      </c>
    </row>
    <row r="154" spans="1:12" x14ac:dyDescent="0.25">
      <c r="A154" s="5"/>
      <c r="B154" s="5"/>
      <c r="C154" s="8"/>
      <c r="D154" s="8"/>
      <c r="E154" s="12"/>
      <c r="F154" s="12"/>
      <c r="G154" s="13" t="str">
        <f>IF(OR(I154="Open",I154="Partially paid",I154="Due today",I154="Overdue",I154="Partially paid · overdue",I154="Paid",I154="Set as-of date"),ROUND(E154-IF(F154="",0,F154),2),"")</f>
        <v/>
      </c>
      <c r="H154" s="8"/>
      <c r="I154" s="14" t="str">
        <f>IF(AND(A154="",B154="",C154="",D154="",E154="",F154="",H154=""),"",IF(OR(A154="",B154="",C154="",D154="",E154=""),"Incomplete",IF(COUNTIF($L$5:$L$1004,L154)&gt;1,"Check invoice #",IF(OR(COUNT(E154)=0,AND(F154&lt;&gt;"",COUNT(F154)=0)),"Check payment",IF(OR(E154&lt;0,IF(F154="",0,F154)&lt;0,IF(F154="",0,F154)&gt;E154),"Check payment",IF(OR(COUNT(C154)=0,COUNT(D154)=0),"Check dates",IF(D154&lt;C154,"Check dates",IF(ROUND(E154-IF(F154="",0,F154),2)=0,"Paid",IF(Setup!$B$4="","Set as-of date",IF(D154=Setup!$B$4,"Due today",IF(D154&lt;Setup!$B$4,IF(IF(F154="",0,F154)&gt;0,"Partially paid · overdue","Overdue"),IF(IF(F154="",0,F154)&gt;0,"Partially paid","Open"))))))))))))</f>
        <v/>
      </c>
      <c r="J154" s="15" t="str">
        <f>IF(OR(I154="Overdue",I154="Partially paid · overdue"),DATEDIF(D154,Setup!$B$4,"D"),IF(OR(I154="Open",I154="Partially paid",I154="Due today"),0,""))</f>
        <v/>
      </c>
      <c r="K154" s="5"/>
      <c r="L154" t="str">
        <f>IF(A154="","","k"&amp;SUBSTITUTE(SUBSTITUTE(SUBSTITUTE(SUBSTITUTE(SUBSTITUTE(SUBSTITUTE(A154,"~","{t}"),"*","{s}"),"?","{q}"),"&lt;","{lt}"),"&gt;","{gt}"),"=","{eq}"))</f>
        <v/>
      </c>
    </row>
    <row r="155" spans="1:12" x14ac:dyDescent="0.25">
      <c r="A155" s="5"/>
      <c r="B155" s="5"/>
      <c r="C155" s="8"/>
      <c r="D155" s="8"/>
      <c r="E155" s="12"/>
      <c r="F155" s="12"/>
      <c r="G155" s="13" t="str">
        <f>IF(OR(I155="Open",I155="Partially paid",I155="Due today",I155="Overdue",I155="Partially paid · overdue",I155="Paid",I155="Set as-of date"),ROUND(E155-IF(F155="",0,F155),2),"")</f>
        <v/>
      </c>
      <c r="H155" s="8"/>
      <c r="I155" s="14" t="str">
        <f>IF(AND(A155="",B155="",C155="",D155="",E155="",F155="",H155=""),"",IF(OR(A155="",B155="",C155="",D155="",E155=""),"Incomplete",IF(COUNTIF($L$5:$L$1004,L155)&gt;1,"Check invoice #",IF(OR(COUNT(E155)=0,AND(F155&lt;&gt;"",COUNT(F155)=0)),"Check payment",IF(OR(E155&lt;0,IF(F155="",0,F155)&lt;0,IF(F155="",0,F155)&gt;E155),"Check payment",IF(OR(COUNT(C155)=0,COUNT(D155)=0),"Check dates",IF(D155&lt;C155,"Check dates",IF(ROUND(E155-IF(F155="",0,F155),2)=0,"Paid",IF(Setup!$B$4="","Set as-of date",IF(D155=Setup!$B$4,"Due today",IF(D155&lt;Setup!$B$4,IF(IF(F155="",0,F155)&gt;0,"Partially paid · overdue","Overdue"),IF(IF(F155="",0,F155)&gt;0,"Partially paid","Open"))))))))))))</f>
        <v/>
      </c>
      <c r="J155" s="15" t="str">
        <f>IF(OR(I155="Overdue",I155="Partially paid · overdue"),DATEDIF(D155,Setup!$B$4,"D"),IF(OR(I155="Open",I155="Partially paid",I155="Due today"),0,""))</f>
        <v/>
      </c>
      <c r="K155" s="5"/>
      <c r="L155" t="str">
        <f>IF(A155="","","k"&amp;SUBSTITUTE(SUBSTITUTE(SUBSTITUTE(SUBSTITUTE(SUBSTITUTE(SUBSTITUTE(A155,"~","{t}"),"*","{s}"),"?","{q}"),"&lt;","{lt}"),"&gt;","{gt}"),"=","{eq}"))</f>
        <v/>
      </c>
    </row>
    <row r="156" spans="1:12" x14ac:dyDescent="0.25">
      <c r="A156" s="5"/>
      <c r="B156" s="5"/>
      <c r="C156" s="8"/>
      <c r="D156" s="8"/>
      <c r="E156" s="12"/>
      <c r="F156" s="12"/>
      <c r="G156" s="13" t="str">
        <f>IF(OR(I156="Open",I156="Partially paid",I156="Due today",I156="Overdue",I156="Partially paid · overdue",I156="Paid",I156="Set as-of date"),ROUND(E156-IF(F156="",0,F156),2),"")</f>
        <v/>
      </c>
      <c r="H156" s="8"/>
      <c r="I156" s="14" t="str">
        <f>IF(AND(A156="",B156="",C156="",D156="",E156="",F156="",H156=""),"",IF(OR(A156="",B156="",C156="",D156="",E156=""),"Incomplete",IF(COUNTIF($L$5:$L$1004,L156)&gt;1,"Check invoice #",IF(OR(COUNT(E156)=0,AND(F156&lt;&gt;"",COUNT(F156)=0)),"Check payment",IF(OR(E156&lt;0,IF(F156="",0,F156)&lt;0,IF(F156="",0,F156)&gt;E156),"Check payment",IF(OR(COUNT(C156)=0,COUNT(D156)=0),"Check dates",IF(D156&lt;C156,"Check dates",IF(ROUND(E156-IF(F156="",0,F156),2)=0,"Paid",IF(Setup!$B$4="","Set as-of date",IF(D156=Setup!$B$4,"Due today",IF(D156&lt;Setup!$B$4,IF(IF(F156="",0,F156)&gt;0,"Partially paid · overdue","Overdue"),IF(IF(F156="",0,F156)&gt;0,"Partially paid","Open"))))))))))))</f>
        <v/>
      </c>
      <c r="J156" s="15" t="str">
        <f>IF(OR(I156="Overdue",I156="Partially paid · overdue"),DATEDIF(D156,Setup!$B$4,"D"),IF(OR(I156="Open",I156="Partially paid",I156="Due today"),0,""))</f>
        <v/>
      </c>
      <c r="K156" s="5"/>
      <c r="L156" t="str">
        <f>IF(A156="","","k"&amp;SUBSTITUTE(SUBSTITUTE(SUBSTITUTE(SUBSTITUTE(SUBSTITUTE(SUBSTITUTE(A156,"~","{t}"),"*","{s}"),"?","{q}"),"&lt;","{lt}"),"&gt;","{gt}"),"=","{eq}"))</f>
        <v/>
      </c>
    </row>
    <row r="157" spans="1:12" x14ac:dyDescent="0.25">
      <c r="A157" s="5"/>
      <c r="B157" s="5"/>
      <c r="C157" s="8"/>
      <c r="D157" s="8"/>
      <c r="E157" s="12"/>
      <c r="F157" s="12"/>
      <c r="G157" s="13" t="str">
        <f>IF(OR(I157="Open",I157="Partially paid",I157="Due today",I157="Overdue",I157="Partially paid · overdue",I157="Paid",I157="Set as-of date"),ROUND(E157-IF(F157="",0,F157),2),"")</f>
        <v/>
      </c>
      <c r="H157" s="8"/>
      <c r="I157" s="14" t="str">
        <f>IF(AND(A157="",B157="",C157="",D157="",E157="",F157="",H157=""),"",IF(OR(A157="",B157="",C157="",D157="",E157=""),"Incomplete",IF(COUNTIF($L$5:$L$1004,L157)&gt;1,"Check invoice #",IF(OR(COUNT(E157)=0,AND(F157&lt;&gt;"",COUNT(F157)=0)),"Check payment",IF(OR(E157&lt;0,IF(F157="",0,F157)&lt;0,IF(F157="",0,F157)&gt;E157),"Check payment",IF(OR(COUNT(C157)=0,COUNT(D157)=0),"Check dates",IF(D157&lt;C157,"Check dates",IF(ROUND(E157-IF(F157="",0,F157),2)=0,"Paid",IF(Setup!$B$4="","Set as-of date",IF(D157=Setup!$B$4,"Due today",IF(D157&lt;Setup!$B$4,IF(IF(F157="",0,F157)&gt;0,"Partially paid · overdue","Overdue"),IF(IF(F157="",0,F157)&gt;0,"Partially paid","Open"))))))))))))</f>
        <v/>
      </c>
      <c r="J157" s="15" t="str">
        <f>IF(OR(I157="Overdue",I157="Partially paid · overdue"),DATEDIF(D157,Setup!$B$4,"D"),IF(OR(I157="Open",I157="Partially paid",I157="Due today"),0,""))</f>
        <v/>
      </c>
      <c r="K157" s="5"/>
      <c r="L157" t="str">
        <f>IF(A157="","","k"&amp;SUBSTITUTE(SUBSTITUTE(SUBSTITUTE(SUBSTITUTE(SUBSTITUTE(SUBSTITUTE(A157,"~","{t}"),"*","{s}"),"?","{q}"),"&lt;","{lt}"),"&gt;","{gt}"),"=","{eq}"))</f>
        <v/>
      </c>
    </row>
    <row r="158" spans="1:12" x14ac:dyDescent="0.25">
      <c r="A158" s="5"/>
      <c r="B158" s="5"/>
      <c r="C158" s="8"/>
      <c r="D158" s="8"/>
      <c r="E158" s="12"/>
      <c r="F158" s="12"/>
      <c r="G158" s="13" t="str">
        <f>IF(OR(I158="Open",I158="Partially paid",I158="Due today",I158="Overdue",I158="Partially paid · overdue",I158="Paid",I158="Set as-of date"),ROUND(E158-IF(F158="",0,F158),2),"")</f>
        <v/>
      </c>
      <c r="H158" s="8"/>
      <c r="I158" s="14" t="str">
        <f>IF(AND(A158="",B158="",C158="",D158="",E158="",F158="",H158=""),"",IF(OR(A158="",B158="",C158="",D158="",E158=""),"Incomplete",IF(COUNTIF($L$5:$L$1004,L158)&gt;1,"Check invoice #",IF(OR(COUNT(E158)=0,AND(F158&lt;&gt;"",COUNT(F158)=0)),"Check payment",IF(OR(E158&lt;0,IF(F158="",0,F158)&lt;0,IF(F158="",0,F158)&gt;E158),"Check payment",IF(OR(COUNT(C158)=0,COUNT(D158)=0),"Check dates",IF(D158&lt;C158,"Check dates",IF(ROUND(E158-IF(F158="",0,F158),2)=0,"Paid",IF(Setup!$B$4="","Set as-of date",IF(D158=Setup!$B$4,"Due today",IF(D158&lt;Setup!$B$4,IF(IF(F158="",0,F158)&gt;0,"Partially paid · overdue","Overdue"),IF(IF(F158="",0,F158)&gt;0,"Partially paid","Open"))))))))))))</f>
        <v/>
      </c>
      <c r="J158" s="15" t="str">
        <f>IF(OR(I158="Overdue",I158="Partially paid · overdue"),DATEDIF(D158,Setup!$B$4,"D"),IF(OR(I158="Open",I158="Partially paid",I158="Due today"),0,""))</f>
        <v/>
      </c>
      <c r="K158" s="5"/>
      <c r="L158" t="str">
        <f>IF(A158="","","k"&amp;SUBSTITUTE(SUBSTITUTE(SUBSTITUTE(SUBSTITUTE(SUBSTITUTE(SUBSTITUTE(A158,"~","{t}"),"*","{s}"),"?","{q}"),"&lt;","{lt}"),"&gt;","{gt}"),"=","{eq}"))</f>
        <v/>
      </c>
    </row>
    <row r="159" spans="1:12" x14ac:dyDescent="0.25">
      <c r="A159" s="5"/>
      <c r="B159" s="5"/>
      <c r="C159" s="8"/>
      <c r="D159" s="8"/>
      <c r="E159" s="12"/>
      <c r="F159" s="12"/>
      <c r="G159" s="13" t="str">
        <f>IF(OR(I159="Open",I159="Partially paid",I159="Due today",I159="Overdue",I159="Partially paid · overdue",I159="Paid",I159="Set as-of date"),ROUND(E159-IF(F159="",0,F159),2),"")</f>
        <v/>
      </c>
      <c r="H159" s="8"/>
      <c r="I159" s="14" t="str">
        <f>IF(AND(A159="",B159="",C159="",D159="",E159="",F159="",H159=""),"",IF(OR(A159="",B159="",C159="",D159="",E159=""),"Incomplete",IF(COUNTIF($L$5:$L$1004,L159)&gt;1,"Check invoice #",IF(OR(COUNT(E159)=0,AND(F159&lt;&gt;"",COUNT(F159)=0)),"Check payment",IF(OR(E159&lt;0,IF(F159="",0,F159)&lt;0,IF(F159="",0,F159)&gt;E159),"Check payment",IF(OR(COUNT(C159)=0,COUNT(D159)=0),"Check dates",IF(D159&lt;C159,"Check dates",IF(ROUND(E159-IF(F159="",0,F159),2)=0,"Paid",IF(Setup!$B$4="","Set as-of date",IF(D159=Setup!$B$4,"Due today",IF(D159&lt;Setup!$B$4,IF(IF(F159="",0,F159)&gt;0,"Partially paid · overdue","Overdue"),IF(IF(F159="",0,F159)&gt;0,"Partially paid","Open"))))))))))))</f>
        <v/>
      </c>
      <c r="J159" s="15" t="str">
        <f>IF(OR(I159="Overdue",I159="Partially paid · overdue"),DATEDIF(D159,Setup!$B$4,"D"),IF(OR(I159="Open",I159="Partially paid",I159="Due today"),0,""))</f>
        <v/>
      </c>
      <c r="K159" s="5"/>
      <c r="L159" t="str">
        <f>IF(A159="","","k"&amp;SUBSTITUTE(SUBSTITUTE(SUBSTITUTE(SUBSTITUTE(SUBSTITUTE(SUBSTITUTE(A159,"~","{t}"),"*","{s}"),"?","{q}"),"&lt;","{lt}"),"&gt;","{gt}"),"=","{eq}"))</f>
        <v/>
      </c>
    </row>
    <row r="160" spans="1:12" x14ac:dyDescent="0.25">
      <c r="A160" s="5"/>
      <c r="B160" s="5"/>
      <c r="C160" s="8"/>
      <c r="D160" s="8"/>
      <c r="E160" s="12"/>
      <c r="F160" s="12"/>
      <c r="G160" s="13" t="str">
        <f>IF(OR(I160="Open",I160="Partially paid",I160="Due today",I160="Overdue",I160="Partially paid · overdue",I160="Paid",I160="Set as-of date"),ROUND(E160-IF(F160="",0,F160),2),"")</f>
        <v/>
      </c>
      <c r="H160" s="8"/>
      <c r="I160" s="14" t="str">
        <f>IF(AND(A160="",B160="",C160="",D160="",E160="",F160="",H160=""),"",IF(OR(A160="",B160="",C160="",D160="",E160=""),"Incomplete",IF(COUNTIF($L$5:$L$1004,L160)&gt;1,"Check invoice #",IF(OR(COUNT(E160)=0,AND(F160&lt;&gt;"",COUNT(F160)=0)),"Check payment",IF(OR(E160&lt;0,IF(F160="",0,F160)&lt;0,IF(F160="",0,F160)&gt;E160),"Check payment",IF(OR(COUNT(C160)=0,COUNT(D160)=0),"Check dates",IF(D160&lt;C160,"Check dates",IF(ROUND(E160-IF(F160="",0,F160),2)=0,"Paid",IF(Setup!$B$4="","Set as-of date",IF(D160=Setup!$B$4,"Due today",IF(D160&lt;Setup!$B$4,IF(IF(F160="",0,F160)&gt;0,"Partially paid · overdue","Overdue"),IF(IF(F160="",0,F160)&gt;0,"Partially paid","Open"))))))))))))</f>
        <v/>
      </c>
      <c r="J160" s="15" t="str">
        <f>IF(OR(I160="Overdue",I160="Partially paid · overdue"),DATEDIF(D160,Setup!$B$4,"D"),IF(OR(I160="Open",I160="Partially paid",I160="Due today"),0,""))</f>
        <v/>
      </c>
      <c r="K160" s="5"/>
      <c r="L160" t="str">
        <f>IF(A160="","","k"&amp;SUBSTITUTE(SUBSTITUTE(SUBSTITUTE(SUBSTITUTE(SUBSTITUTE(SUBSTITUTE(A160,"~","{t}"),"*","{s}"),"?","{q}"),"&lt;","{lt}"),"&gt;","{gt}"),"=","{eq}"))</f>
        <v/>
      </c>
    </row>
    <row r="161" spans="1:12" x14ac:dyDescent="0.25">
      <c r="A161" s="5"/>
      <c r="B161" s="5"/>
      <c r="C161" s="8"/>
      <c r="D161" s="8"/>
      <c r="E161" s="12"/>
      <c r="F161" s="12"/>
      <c r="G161" s="13" t="str">
        <f>IF(OR(I161="Open",I161="Partially paid",I161="Due today",I161="Overdue",I161="Partially paid · overdue",I161="Paid",I161="Set as-of date"),ROUND(E161-IF(F161="",0,F161),2),"")</f>
        <v/>
      </c>
      <c r="H161" s="8"/>
      <c r="I161" s="14" t="str">
        <f>IF(AND(A161="",B161="",C161="",D161="",E161="",F161="",H161=""),"",IF(OR(A161="",B161="",C161="",D161="",E161=""),"Incomplete",IF(COUNTIF($L$5:$L$1004,L161)&gt;1,"Check invoice #",IF(OR(COUNT(E161)=0,AND(F161&lt;&gt;"",COUNT(F161)=0)),"Check payment",IF(OR(E161&lt;0,IF(F161="",0,F161)&lt;0,IF(F161="",0,F161)&gt;E161),"Check payment",IF(OR(COUNT(C161)=0,COUNT(D161)=0),"Check dates",IF(D161&lt;C161,"Check dates",IF(ROUND(E161-IF(F161="",0,F161),2)=0,"Paid",IF(Setup!$B$4="","Set as-of date",IF(D161=Setup!$B$4,"Due today",IF(D161&lt;Setup!$B$4,IF(IF(F161="",0,F161)&gt;0,"Partially paid · overdue","Overdue"),IF(IF(F161="",0,F161)&gt;0,"Partially paid","Open"))))))))))))</f>
        <v/>
      </c>
      <c r="J161" s="15" t="str">
        <f>IF(OR(I161="Overdue",I161="Partially paid · overdue"),DATEDIF(D161,Setup!$B$4,"D"),IF(OR(I161="Open",I161="Partially paid",I161="Due today"),0,""))</f>
        <v/>
      </c>
      <c r="K161" s="5"/>
      <c r="L161" t="str">
        <f>IF(A161="","","k"&amp;SUBSTITUTE(SUBSTITUTE(SUBSTITUTE(SUBSTITUTE(SUBSTITUTE(SUBSTITUTE(A161,"~","{t}"),"*","{s}"),"?","{q}"),"&lt;","{lt}"),"&gt;","{gt}"),"=","{eq}"))</f>
        <v/>
      </c>
    </row>
    <row r="162" spans="1:12" x14ac:dyDescent="0.25">
      <c r="A162" s="5"/>
      <c r="B162" s="5"/>
      <c r="C162" s="8"/>
      <c r="D162" s="8"/>
      <c r="E162" s="12"/>
      <c r="F162" s="12"/>
      <c r="G162" s="13" t="str">
        <f>IF(OR(I162="Open",I162="Partially paid",I162="Due today",I162="Overdue",I162="Partially paid · overdue",I162="Paid",I162="Set as-of date"),ROUND(E162-IF(F162="",0,F162),2),"")</f>
        <v/>
      </c>
      <c r="H162" s="8"/>
      <c r="I162" s="14" t="str">
        <f>IF(AND(A162="",B162="",C162="",D162="",E162="",F162="",H162=""),"",IF(OR(A162="",B162="",C162="",D162="",E162=""),"Incomplete",IF(COUNTIF($L$5:$L$1004,L162)&gt;1,"Check invoice #",IF(OR(COUNT(E162)=0,AND(F162&lt;&gt;"",COUNT(F162)=0)),"Check payment",IF(OR(E162&lt;0,IF(F162="",0,F162)&lt;0,IF(F162="",0,F162)&gt;E162),"Check payment",IF(OR(COUNT(C162)=0,COUNT(D162)=0),"Check dates",IF(D162&lt;C162,"Check dates",IF(ROUND(E162-IF(F162="",0,F162),2)=0,"Paid",IF(Setup!$B$4="","Set as-of date",IF(D162=Setup!$B$4,"Due today",IF(D162&lt;Setup!$B$4,IF(IF(F162="",0,F162)&gt;0,"Partially paid · overdue","Overdue"),IF(IF(F162="",0,F162)&gt;0,"Partially paid","Open"))))))))))))</f>
        <v/>
      </c>
      <c r="J162" s="15" t="str">
        <f>IF(OR(I162="Overdue",I162="Partially paid · overdue"),DATEDIF(D162,Setup!$B$4,"D"),IF(OR(I162="Open",I162="Partially paid",I162="Due today"),0,""))</f>
        <v/>
      </c>
      <c r="K162" s="5"/>
      <c r="L162" t="str">
        <f>IF(A162="","","k"&amp;SUBSTITUTE(SUBSTITUTE(SUBSTITUTE(SUBSTITUTE(SUBSTITUTE(SUBSTITUTE(A162,"~","{t}"),"*","{s}"),"?","{q}"),"&lt;","{lt}"),"&gt;","{gt}"),"=","{eq}"))</f>
        <v/>
      </c>
    </row>
    <row r="163" spans="1:12" x14ac:dyDescent="0.25">
      <c r="A163" s="5"/>
      <c r="B163" s="5"/>
      <c r="C163" s="8"/>
      <c r="D163" s="8"/>
      <c r="E163" s="12"/>
      <c r="F163" s="12"/>
      <c r="G163" s="13" t="str">
        <f>IF(OR(I163="Open",I163="Partially paid",I163="Due today",I163="Overdue",I163="Partially paid · overdue",I163="Paid",I163="Set as-of date"),ROUND(E163-IF(F163="",0,F163),2),"")</f>
        <v/>
      </c>
      <c r="H163" s="8"/>
      <c r="I163" s="14" t="str">
        <f>IF(AND(A163="",B163="",C163="",D163="",E163="",F163="",H163=""),"",IF(OR(A163="",B163="",C163="",D163="",E163=""),"Incomplete",IF(COUNTIF($L$5:$L$1004,L163)&gt;1,"Check invoice #",IF(OR(COUNT(E163)=0,AND(F163&lt;&gt;"",COUNT(F163)=0)),"Check payment",IF(OR(E163&lt;0,IF(F163="",0,F163)&lt;0,IF(F163="",0,F163)&gt;E163),"Check payment",IF(OR(COUNT(C163)=0,COUNT(D163)=0),"Check dates",IF(D163&lt;C163,"Check dates",IF(ROUND(E163-IF(F163="",0,F163),2)=0,"Paid",IF(Setup!$B$4="","Set as-of date",IF(D163=Setup!$B$4,"Due today",IF(D163&lt;Setup!$B$4,IF(IF(F163="",0,F163)&gt;0,"Partially paid · overdue","Overdue"),IF(IF(F163="",0,F163)&gt;0,"Partially paid","Open"))))))))))))</f>
        <v/>
      </c>
      <c r="J163" s="15" t="str">
        <f>IF(OR(I163="Overdue",I163="Partially paid · overdue"),DATEDIF(D163,Setup!$B$4,"D"),IF(OR(I163="Open",I163="Partially paid",I163="Due today"),0,""))</f>
        <v/>
      </c>
      <c r="K163" s="5"/>
      <c r="L163" t="str">
        <f>IF(A163="","","k"&amp;SUBSTITUTE(SUBSTITUTE(SUBSTITUTE(SUBSTITUTE(SUBSTITUTE(SUBSTITUTE(A163,"~","{t}"),"*","{s}"),"?","{q}"),"&lt;","{lt}"),"&gt;","{gt}"),"=","{eq}"))</f>
        <v/>
      </c>
    </row>
    <row r="164" spans="1:12" x14ac:dyDescent="0.25">
      <c r="A164" s="5"/>
      <c r="B164" s="5"/>
      <c r="C164" s="8"/>
      <c r="D164" s="8"/>
      <c r="E164" s="12"/>
      <c r="F164" s="12"/>
      <c r="G164" s="13" t="str">
        <f>IF(OR(I164="Open",I164="Partially paid",I164="Due today",I164="Overdue",I164="Partially paid · overdue",I164="Paid",I164="Set as-of date"),ROUND(E164-IF(F164="",0,F164),2),"")</f>
        <v/>
      </c>
      <c r="H164" s="8"/>
      <c r="I164" s="14" t="str">
        <f>IF(AND(A164="",B164="",C164="",D164="",E164="",F164="",H164=""),"",IF(OR(A164="",B164="",C164="",D164="",E164=""),"Incomplete",IF(COUNTIF($L$5:$L$1004,L164)&gt;1,"Check invoice #",IF(OR(COUNT(E164)=0,AND(F164&lt;&gt;"",COUNT(F164)=0)),"Check payment",IF(OR(E164&lt;0,IF(F164="",0,F164)&lt;0,IF(F164="",0,F164)&gt;E164),"Check payment",IF(OR(COUNT(C164)=0,COUNT(D164)=0),"Check dates",IF(D164&lt;C164,"Check dates",IF(ROUND(E164-IF(F164="",0,F164),2)=0,"Paid",IF(Setup!$B$4="","Set as-of date",IF(D164=Setup!$B$4,"Due today",IF(D164&lt;Setup!$B$4,IF(IF(F164="",0,F164)&gt;0,"Partially paid · overdue","Overdue"),IF(IF(F164="",0,F164)&gt;0,"Partially paid","Open"))))))))))))</f>
        <v/>
      </c>
      <c r="J164" s="15" t="str">
        <f>IF(OR(I164="Overdue",I164="Partially paid · overdue"),DATEDIF(D164,Setup!$B$4,"D"),IF(OR(I164="Open",I164="Partially paid",I164="Due today"),0,""))</f>
        <v/>
      </c>
      <c r="K164" s="5"/>
      <c r="L164" t="str">
        <f>IF(A164="","","k"&amp;SUBSTITUTE(SUBSTITUTE(SUBSTITUTE(SUBSTITUTE(SUBSTITUTE(SUBSTITUTE(A164,"~","{t}"),"*","{s}"),"?","{q}"),"&lt;","{lt}"),"&gt;","{gt}"),"=","{eq}"))</f>
        <v/>
      </c>
    </row>
    <row r="165" spans="1:12" x14ac:dyDescent="0.25">
      <c r="A165" s="5"/>
      <c r="B165" s="5"/>
      <c r="C165" s="8"/>
      <c r="D165" s="8"/>
      <c r="E165" s="12"/>
      <c r="F165" s="12"/>
      <c r="G165" s="13" t="str">
        <f>IF(OR(I165="Open",I165="Partially paid",I165="Due today",I165="Overdue",I165="Partially paid · overdue",I165="Paid",I165="Set as-of date"),ROUND(E165-IF(F165="",0,F165),2),"")</f>
        <v/>
      </c>
      <c r="H165" s="8"/>
      <c r="I165" s="14" t="str">
        <f>IF(AND(A165="",B165="",C165="",D165="",E165="",F165="",H165=""),"",IF(OR(A165="",B165="",C165="",D165="",E165=""),"Incomplete",IF(COUNTIF($L$5:$L$1004,L165)&gt;1,"Check invoice #",IF(OR(COUNT(E165)=0,AND(F165&lt;&gt;"",COUNT(F165)=0)),"Check payment",IF(OR(E165&lt;0,IF(F165="",0,F165)&lt;0,IF(F165="",0,F165)&gt;E165),"Check payment",IF(OR(COUNT(C165)=0,COUNT(D165)=0),"Check dates",IF(D165&lt;C165,"Check dates",IF(ROUND(E165-IF(F165="",0,F165),2)=0,"Paid",IF(Setup!$B$4="","Set as-of date",IF(D165=Setup!$B$4,"Due today",IF(D165&lt;Setup!$B$4,IF(IF(F165="",0,F165)&gt;0,"Partially paid · overdue","Overdue"),IF(IF(F165="",0,F165)&gt;0,"Partially paid","Open"))))))))))))</f>
        <v/>
      </c>
      <c r="J165" s="15" t="str">
        <f>IF(OR(I165="Overdue",I165="Partially paid · overdue"),DATEDIF(D165,Setup!$B$4,"D"),IF(OR(I165="Open",I165="Partially paid",I165="Due today"),0,""))</f>
        <v/>
      </c>
      <c r="K165" s="5"/>
      <c r="L165" t="str">
        <f>IF(A165="","","k"&amp;SUBSTITUTE(SUBSTITUTE(SUBSTITUTE(SUBSTITUTE(SUBSTITUTE(SUBSTITUTE(A165,"~","{t}"),"*","{s}"),"?","{q}"),"&lt;","{lt}"),"&gt;","{gt}"),"=","{eq}"))</f>
        <v/>
      </c>
    </row>
    <row r="166" spans="1:12" x14ac:dyDescent="0.25">
      <c r="A166" s="5"/>
      <c r="B166" s="5"/>
      <c r="C166" s="8"/>
      <c r="D166" s="8"/>
      <c r="E166" s="12"/>
      <c r="F166" s="12"/>
      <c r="G166" s="13" t="str">
        <f>IF(OR(I166="Open",I166="Partially paid",I166="Due today",I166="Overdue",I166="Partially paid · overdue",I166="Paid",I166="Set as-of date"),ROUND(E166-IF(F166="",0,F166),2),"")</f>
        <v/>
      </c>
      <c r="H166" s="8"/>
      <c r="I166" s="14" t="str">
        <f>IF(AND(A166="",B166="",C166="",D166="",E166="",F166="",H166=""),"",IF(OR(A166="",B166="",C166="",D166="",E166=""),"Incomplete",IF(COUNTIF($L$5:$L$1004,L166)&gt;1,"Check invoice #",IF(OR(COUNT(E166)=0,AND(F166&lt;&gt;"",COUNT(F166)=0)),"Check payment",IF(OR(E166&lt;0,IF(F166="",0,F166)&lt;0,IF(F166="",0,F166)&gt;E166),"Check payment",IF(OR(COUNT(C166)=0,COUNT(D166)=0),"Check dates",IF(D166&lt;C166,"Check dates",IF(ROUND(E166-IF(F166="",0,F166),2)=0,"Paid",IF(Setup!$B$4="","Set as-of date",IF(D166=Setup!$B$4,"Due today",IF(D166&lt;Setup!$B$4,IF(IF(F166="",0,F166)&gt;0,"Partially paid · overdue","Overdue"),IF(IF(F166="",0,F166)&gt;0,"Partially paid","Open"))))))))))))</f>
        <v/>
      </c>
      <c r="J166" s="15" t="str">
        <f>IF(OR(I166="Overdue",I166="Partially paid · overdue"),DATEDIF(D166,Setup!$B$4,"D"),IF(OR(I166="Open",I166="Partially paid",I166="Due today"),0,""))</f>
        <v/>
      </c>
      <c r="K166" s="5"/>
      <c r="L166" t="str">
        <f>IF(A166="","","k"&amp;SUBSTITUTE(SUBSTITUTE(SUBSTITUTE(SUBSTITUTE(SUBSTITUTE(SUBSTITUTE(A166,"~","{t}"),"*","{s}"),"?","{q}"),"&lt;","{lt}"),"&gt;","{gt}"),"=","{eq}"))</f>
        <v/>
      </c>
    </row>
    <row r="167" spans="1:12" x14ac:dyDescent="0.25">
      <c r="A167" s="5"/>
      <c r="B167" s="5"/>
      <c r="C167" s="8"/>
      <c r="D167" s="8"/>
      <c r="E167" s="12"/>
      <c r="F167" s="12"/>
      <c r="G167" s="13" t="str">
        <f>IF(OR(I167="Open",I167="Partially paid",I167="Due today",I167="Overdue",I167="Partially paid · overdue",I167="Paid",I167="Set as-of date"),ROUND(E167-IF(F167="",0,F167),2),"")</f>
        <v/>
      </c>
      <c r="H167" s="8"/>
      <c r="I167" s="14" t="str">
        <f>IF(AND(A167="",B167="",C167="",D167="",E167="",F167="",H167=""),"",IF(OR(A167="",B167="",C167="",D167="",E167=""),"Incomplete",IF(COUNTIF($L$5:$L$1004,L167)&gt;1,"Check invoice #",IF(OR(COUNT(E167)=0,AND(F167&lt;&gt;"",COUNT(F167)=0)),"Check payment",IF(OR(E167&lt;0,IF(F167="",0,F167)&lt;0,IF(F167="",0,F167)&gt;E167),"Check payment",IF(OR(COUNT(C167)=0,COUNT(D167)=0),"Check dates",IF(D167&lt;C167,"Check dates",IF(ROUND(E167-IF(F167="",0,F167),2)=0,"Paid",IF(Setup!$B$4="","Set as-of date",IF(D167=Setup!$B$4,"Due today",IF(D167&lt;Setup!$B$4,IF(IF(F167="",0,F167)&gt;0,"Partially paid · overdue","Overdue"),IF(IF(F167="",0,F167)&gt;0,"Partially paid","Open"))))))))))))</f>
        <v/>
      </c>
      <c r="J167" s="15" t="str">
        <f>IF(OR(I167="Overdue",I167="Partially paid · overdue"),DATEDIF(D167,Setup!$B$4,"D"),IF(OR(I167="Open",I167="Partially paid",I167="Due today"),0,""))</f>
        <v/>
      </c>
      <c r="K167" s="5"/>
      <c r="L167" t="str">
        <f>IF(A167="","","k"&amp;SUBSTITUTE(SUBSTITUTE(SUBSTITUTE(SUBSTITUTE(SUBSTITUTE(SUBSTITUTE(A167,"~","{t}"),"*","{s}"),"?","{q}"),"&lt;","{lt}"),"&gt;","{gt}"),"=","{eq}"))</f>
        <v/>
      </c>
    </row>
    <row r="168" spans="1:12" x14ac:dyDescent="0.25">
      <c r="A168" s="5"/>
      <c r="B168" s="5"/>
      <c r="C168" s="8"/>
      <c r="D168" s="8"/>
      <c r="E168" s="12"/>
      <c r="F168" s="12"/>
      <c r="G168" s="13" t="str">
        <f>IF(OR(I168="Open",I168="Partially paid",I168="Due today",I168="Overdue",I168="Partially paid · overdue",I168="Paid",I168="Set as-of date"),ROUND(E168-IF(F168="",0,F168),2),"")</f>
        <v/>
      </c>
      <c r="H168" s="8"/>
      <c r="I168" s="14" t="str">
        <f>IF(AND(A168="",B168="",C168="",D168="",E168="",F168="",H168=""),"",IF(OR(A168="",B168="",C168="",D168="",E168=""),"Incomplete",IF(COUNTIF($L$5:$L$1004,L168)&gt;1,"Check invoice #",IF(OR(COUNT(E168)=0,AND(F168&lt;&gt;"",COUNT(F168)=0)),"Check payment",IF(OR(E168&lt;0,IF(F168="",0,F168)&lt;0,IF(F168="",0,F168)&gt;E168),"Check payment",IF(OR(COUNT(C168)=0,COUNT(D168)=0),"Check dates",IF(D168&lt;C168,"Check dates",IF(ROUND(E168-IF(F168="",0,F168),2)=0,"Paid",IF(Setup!$B$4="","Set as-of date",IF(D168=Setup!$B$4,"Due today",IF(D168&lt;Setup!$B$4,IF(IF(F168="",0,F168)&gt;0,"Partially paid · overdue","Overdue"),IF(IF(F168="",0,F168)&gt;0,"Partially paid","Open"))))))))))))</f>
        <v/>
      </c>
      <c r="J168" s="15" t="str">
        <f>IF(OR(I168="Overdue",I168="Partially paid · overdue"),DATEDIF(D168,Setup!$B$4,"D"),IF(OR(I168="Open",I168="Partially paid",I168="Due today"),0,""))</f>
        <v/>
      </c>
      <c r="K168" s="5"/>
      <c r="L168" t="str">
        <f>IF(A168="","","k"&amp;SUBSTITUTE(SUBSTITUTE(SUBSTITUTE(SUBSTITUTE(SUBSTITUTE(SUBSTITUTE(A168,"~","{t}"),"*","{s}"),"?","{q}"),"&lt;","{lt}"),"&gt;","{gt}"),"=","{eq}"))</f>
        <v/>
      </c>
    </row>
    <row r="169" spans="1:12" x14ac:dyDescent="0.25">
      <c r="A169" s="5"/>
      <c r="B169" s="5"/>
      <c r="C169" s="8"/>
      <c r="D169" s="8"/>
      <c r="E169" s="12"/>
      <c r="F169" s="12"/>
      <c r="G169" s="13" t="str">
        <f>IF(OR(I169="Open",I169="Partially paid",I169="Due today",I169="Overdue",I169="Partially paid · overdue",I169="Paid",I169="Set as-of date"),ROUND(E169-IF(F169="",0,F169),2),"")</f>
        <v/>
      </c>
      <c r="H169" s="8"/>
      <c r="I169" s="14" t="str">
        <f>IF(AND(A169="",B169="",C169="",D169="",E169="",F169="",H169=""),"",IF(OR(A169="",B169="",C169="",D169="",E169=""),"Incomplete",IF(COUNTIF($L$5:$L$1004,L169)&gt;1,"Check invoice #",IF(OR(COUNT(E169)=0,AND(F169&lt;&gt;"",COUNT(F169)=0)),"Check payment",IF(OR(E169&lt;0,IF(F169="",0,F169)&lt;0,IF(F169="",0,F169)&gt;E169),"Check payment",IF(OR(COUNT(C169)=0,COUNT(D169)=0),"Check dates",IF(D169&lt;C169,"Check dates",IF(ROUND(E169-IF(F169="",0,F169),2)=0,"Paid",IF(Setup!$B$4="","Set as-of date",IF(D169=Setup!$B$4,"Due today",IF(D169&lt;Setup!$B$4,IF(IF(F169="",0,F169)&gt;0,"Partially paid · overdue","Overdue"),IF(IF(F169="",0,F169)&gt;0,"Partially paid","Open"))))))))))))</f>
        <v/>
      </c>
      <c r="J169" s="15" t="str">
        <f>IF(OR(I169="Overdue",I169="Partially paid · overdue"),DATEDIF(D169,Setup!$B$4,"D"),IF(OR(I169="Open",I169="Partially paid",I169="Due today"),0,""))</f>
        <v/>
      </c>
      <c r="K169" s="5"/>
      <c r="L169" t="str">
        <f>IF(A169="","","k"&amp;SUBSTITUTE(SUBSTITUTE(SUBSTITUTE(SUBSTITUTE(SUBSTITUTE(SUBSTITUTE(A169,"~","{t}"),"*","{s}"),"?","{q}"),"&lt;","{lt}"),"&gt;","{gt}"),"=","{eq}"))</f>
        <v/>
      </c>
    </row>
    <row r="170" spans="1:12" x14ac:dyDescent="0.25">
      <c r="A170" s="5"/>
      <c r="B170" s="5"/>
      <c r="C170" s="8"/>
      <c r="D170" s="8"/>
      <c r="E170" s="12"/>
      <c r="F170" s="12"/>
      <c r="G170" s="13" t="str">
        <f>IF(OR(I170="Open",I170="Partially paid",I170="Due today",I170="Overdue",I170="Partially paid · overdue",I170="Paid",I170="Set as-of date"),ROUND(E170-IF(F170="",0,F170),2),"")</f>
        <v/>
      </c>
      <c r="H170" s="8"/>
      <c r="I170" s="14" t="str">
        <f>IF(AND(A170="",B170="",C170="",D170="",E170="",F170="",H170=""),"",IF(OR(A170="",B170="",C170="",D170="",E170=""),"Incomplete",IF(COUNTIF($L$5:$L$1004,L170)&gt;1,"Check invoice #",IF(OR(COUNT(E170)=0,AND(F170&lt;&gt;"",COUNT(F170)=0)),"Check payment",IF(OR(E170&lt;0,IF(F170="",0,F170)&lt;0,IF(F170="",0,F170)&gt;E170),"Check payment",IF(OR(COUNT(C170)=0,COUNT(D170)=0),"Check dates",IF(D170&lt;C170,"Check dates",IF(ROUND(E170-IF(F170="",0,F170),2)=0,"Paid",IF(Setup!$B$4="","Set as-of date",IF(D170=Setup!$B$4,"Due today",IF(D170&lt;Setup!$B$4,IF(IF(F170="",0,F170)&gt;0,"Partially paid · overdue","Overdue"),IF(IF(F170="",0,F170)&gt;0,"Partially paid","Open"))))))))))))</f>
        <v/>
      </c>
      <c r="J170" s="15" t="str">
        <f>IF(OR(I170="Overdue",I170="Partially paid · overdue"),DATEDIF(D170,Setup!$B$4,"D"),IF(OR(I170="Open",I170="Partially paid",I170="Due today"),0,""))</f>
        <v/>
      </c>
      <c r="K170" s="5"/>
      <c r="L170" t="str">
        <f>IF(A170="","","k"&amp;SUBSTITUTE(SUBSTITUTE(SUBSTITUTE(SUBSTITUTE(SUBSTITUTE(SUBSTITUTE(A170,"~","{t}"),"*","{s}"),"?","{q}"),"&lt;","{lt}"),"&gt;","{gt}"),"=","{eq}"))</f>
        <v/>
      </c>
    </row>
    <row r="171" spans="1:12" x14ac:dyDescent="0.25">
      <c r="A171" s="5"/>
      <c r="B171" s="5"/>
      <c r="C171" s="8"/>
      <c r="D171" s="8"/>
      <c r="E171" s="12"/>
      <c r="F171" s="12"/>
      <c r="G171" s="13" t="str">
        <f>IF(OR(I171="Open",I171="Partially paid",I171="Due today",I171="Overdue",I171="Partially paid · overdue",I171="Paid",I171="Set as-of date"),ROUND(E171-IF(F171="",0,F171),2),"")</f>
        <v/>
      </c>
      <c r="H171" s="8"/>
      <c r="I171" s="14" t="str">
        <f>IF(AND(A171="",B171="",C171="",D171="",E171="",F171="",H171=""),"",IF(OR(A171="",B171="",C171="",D171="",E171=""),"Incomplete",IF(COUNTIF($L$5:$L$1004,L171)&gt;1,"Check invoice #",IF(OR(COUNT(E171)=0,AND(F171&lt;&gt;"",COUNT(F171)=0)),"Check payment",IF(OR(E171&lt;0,IF(F171="",0,F171)&lt;0,IF(F171="",0,F171)&gt;E171),"Check payment",IF(OR(COUNT(C171)=0,COUNT(D171)=0),"Check dates",IF(D171&lt;C171,"Check dates",IF(ROUND(E171-IF(F171="",0,F171),2)=0,"Paid",IF(Setup!$B$4="","Set as-of date",IF(D171=Setup!$B$4,"Due today",IF(D171&lt;Setup!$B$4,IF(IF(F171="",0,F171)&gt;0,"Partially paid · overdue","Overdue"),IF(IF(F171="",0,F171)&gt;0,"Partially paid","Open"))))))))))))</f>
        <v/>
      </c>
      <c r="J171" s="15" t="str">
        <f>IF(OR(I171="Overdue",I171="Partially paid · overdue"),DATEDIF(D171,Setup!$B$4,"D"),IF(OR(I171="Open",I171="Partially paid",I171="Due today"),0,""))</f>
        <v/>
      </c>
      <c r="K171" s="5"/>
      <c r="L171" t="str">
        <f>IF(A171="","","k"&amp;SUBSTITUTE(SUBSTITUTE(SUBSTITUTE(SUBSTITUTE(SUBSTITUTE(SUBSTITUTE(A171,"~","{t}"),"*","{s}"),"?","{q}"),"&lt;","{lt}"),"&gt;","{gt}"),"=","{eq}"))</f>
        <v/>
      </c>
    </row>
    <row r="172" spans="1:12" x14ac:dyDescent="0.25">
      <c r="A172" s="5"/>
      <c r="B172" s="5"/>
      <c r="C172" s="8"/>
      <c r="D172" s="8"/>
      <c r="E172" s="12"/>
      <c r="F172" s="12"/>
      <c r="G172" s="13" t="str">
        <f>IF(OR(I172="Open",I172="Partially paid",I172="Due today",I172="Overdue",I172="Partially paid · overdue",I172="Paid",I172="Set as-of date"),ROUND(E172-IF(F172="",0,F172),2),"")</f>
        <v/>
      </c>
      <c r="H172" s="8"/>
      <c r="I172" s="14" t="str">
        <f>IF(AND(A172="",B172="",C172="",D172="",E172="",F172="",H172=""),"",IF(OR(A172="",B172="",C172="",D172="",E172=""),"Incomplete",IF(COUNTIF($L$5:$L$1004,L172)&gt;1,"Check invoice #",IF(OR(COUNT(E172)=0,AND(F172&lt;&gt;"",COUNT(F172)=0)),"Check payment",IF(OR(E172&lt;0,IF(F172="",0,F172)&lt;0,IF(F172="",0,F172)&gt;E172),"Check payment",IF(OR(COUNT(C172)=0,COUNT(D172)=0),"Check dates",IF(D172&lt;C172,"Check dates",IF(ROUND(E172-IF(F172="",0,F172),2)=0,"Paid",IF(Setup!$B$4="","Set as-of date",IF(D172=Setup!$B$4,"Due today",IF(D172&lt;Setup!$B$4,IF(IF(F172="",0,F172)&gt;0,"Partially paid · overdue","Overdue"),IF(IF(F172="",0,F172)&gt;0,"Partially paid","Open"))))))))))))</f>
        <v/>
      </c>
      <c r="J172" s="15" t="str">
        <f>IF(OR(I172="Overdue",I172="Partially paid · overdue"),DATEDIF(D172,Setup!$B$4,"D"),IF(OR(I172="Open",I172="Partially paid",I172="Due today"),0,""))</f>
        <v/>
      </c>
      <c r="K172" s="5"/>
      <c r="L172" t="str">
        <f>IF(A172="","","k"&amp;SUBSTITUTE(SUBSTITUTE(SUBSTITUTE(SUBSTITUTE(SUBSTITUTE(SUBSTITUTE(A172,"~","{t}"),"*","{s}"),"?","{q}"),"&lt;","{lt}"),"&gt;","{gt}"),"=","{eq}"))</f>
        <v/>
      </c>
    </row>
    <row r="173" spans="1:12" x14ac:dyDescent="0.25">
      <c r="A173" s="5"/>
      <c r="B173" s="5"/>
      <c r="C173" s="8"/>
      <c r="D173" s="8"/>
      <c r="E173" s="12"/>
      <c r="F173" s="12"/>
      <c r="G173" s="13" t="str">
        <f>IF(OR(I173="Open",I173="Partially paid",I173="Due today",I173="Overdue",I173="Partially paid · overdue",I173="Paid",I173="Set as-of date"),ROUND(E173-IF(F173="",0,F173),2),"")</f>
        <v/>
      </c>
      <c r="H173" s="8"/>
      <c r="I173" s="14" t="str">
        <f>IF(AND(A173="",B173="",C173="",D173="",E173="",F173="",H173=""),"",IF(OR(A173="",B173="",C173="",D173="",E173=""),"Incomplete",IF(COUNTIF($L$5:$L$1004,L173)&gt;1,"Check invoice #",IF(OR(COUNT(E173)=0,AND(F173&lt;&gt;"",COUNT(F173)=0)),"Check payment",IF(OR(E173&lt;0,IF(F173="",0,F173)&lt;0,IF(F173="",0,F173)&gt;E173),"Check payment",IF(OR(COUNT(C173)=0,COUNT(D173)=0),"Check dates",IF(D173&lt;C173,"Check dates",IF(ROUND(E173-IF(F173="",0,F173),2)=0,"Paid",IF(Setup!$B$4="","Set as-of date",IF(D173=Setup!$B$4,"Due today",IF(D173&lt;Setup!$B$4,IF(IF(F173="",0,F173)&gt;0,"Partially paid · overdue","Overdue"),IF(IF(F173="",0,F173)&gt;0,"Partially paid","Open"))))))))))))</f>
        <v/>
      </c>
      <c r="J173" s="15" t="str">
        <f>IF(OR(I173="Overdue",I173="Partially paid · overdue"),DATEDIF(D173,Setup!$B$4,"D"),IF(OR(I173="Open",I173="Partially paid",I173="Due today"),0,""))</f>
        <v/>
      </c>
      <c r="K173" s="5"/>
      <c r="L173" t="str">
        <f>IF(A173="","","k"&amp;SUBSTITUTE(SUBSTITUTE(SUBSTITUTE(SUBSTITUTE(SUBSTITUTE(SUBSTITUTE(A173,"~","{t}"),"*","{s}"),"?","{q}"),"&lt;","{lt}"),"&gt;","{gt}"),"=","{eq}"))</f>
        <v/>
      </c>
    </row>
    <row r="174" spans="1:12" x14ac:dyDescent="0.25">
      <c r="A174" s="5"/>
      <c r="B174" s="5"/>
      <c r="C174" s="8"/>
      <c r="D174" s="8"/>
      <c r="E174" s="12"/>
      <c r="F174" s="12"/>
      <c r="G174" s="13" t="str">
        <f>IF(OR(I174="Open",I174="Partially paid",I174="Due today",I174="Overdue",I174="Partially paid · overdue",I174="Paid",I174="Set as-of date"),ROUND(E174-IF(F174="",0,F174),2),"")</f>
        <v/>
      </c>
      <c r="H174" s="8"/>
      <c r="I174" s="14" t="str">
        <f>IF(AND(A174="",B174="",C174="",D174="",E174="",F174="",H174=""),"",IF(OR(A174="",B174="",C174="",D174="",E174=""),"Incomplete",IF(COUNTIF($L$5:$L$1004,L174)&gt;1,"Check invoice #",IF(OR(COUNT(E174)=0,AND(F174&lt;&gt;"",COUNT(F174)=0)),"Check payment",IF(OR(E174&lt;0,IF(F174="",0,F174)&lt;0,IF(F174="",0,F174)&gt;E174),"Check payment",IF(OR(COUNT(C174)=0,COUNT(D174)=0),"Check dates",IF(D174&lt;C174,"Check dates",IF(ROUND(E174-IF(F174="",0,F174),2)=0,"Paid",IF(Setup!$B$4="","Set as-of date",IF(D174=Setup!$B$4,"Due today",IF(D174&lt;Setup!$B$4,IF(IF(F174="",0,F174)&gt;0,"Partially paid · overdue","Overdue"),IF(IF(F174="",0,F174)&gt;0,"Partially paid","Open"))))))))))))</f>
        <v/>
      </c>
      <c r="J174" s="15" t="str">
        <f>IF(OR(I174="Overdue",I174="Partially paid · overdue"),DATEDIF(D174,Setup!$B$4,"D"),IF(OR(I174="Open",I174="Partially paid",I174="Due today"),0,""))</f>
        <v/>
      </c>
      <c r="K174" s="5"/>
      <c r="L174" t="str">
        <f>IF(A174="","","k"&amp;SUBSTITUTE(SUBSTITUTE(SUBSTITUTE(SUBSTITUTE(SUBSTITUTE(SUBSTITUTE(A174,"~","{t}"),"*","{s}"),"?","{q}"),"&lt;","{lt}"),"&gt;","{gt}"),"=","{eq}"))</f>
        <v/>
      </c>
    </row>
    <row r="175" spans="1:12" x14ac:dyDescent="0.25">
      <c r="A175" s="5"/>
      <c r="B175" s="5"/>
      <c r="C175" s="8"/>
      <c r="D175" s="8"/>
      <c r="E175" s="12"/>
      <c r="F175" s="12"/>
      <c r="G175" s="13" t="str">
        <f>IF(OR(I175="Open",I175="Partially paid",I175="Due today",I175="Overdue",I175="Partially paid · overdue",I175="Paid",I175="Set as-of date"),ROUND(E175-IF(F175="",0,F175),2),"")</f>
        <v/>
      </c>
      <c r="H175" s="8"/>
      <c r="I175" s="14" t="str">
        <f>IF(AND(A175="",B175="",C175="",D175="",E175="",F175="",H175=""),"",IF(OR(A175="",B175="",C175="",D175="",E175=""),"Incomplete",IF(COUNTIF($L$5:$L$1004,L175)&gt;1,"Check invoice #",IF(OR(COUNT(E175)=0,AND(F175&lt;&gt;"",COUNT(F175)=0)),"Check payment",IF(OR(E175&lt;0,IF(F175="",0,F175)&lt;0,IF(F175="",0,F175)&gt;E175),"Check payment",IF(OR(COUNT(C175)=0,COUNT(D175)=0),"Check dates",IF(D175&lt;C175,"Check dates",IF(ROUND(E175-IF(F175="",0,F175),2)=0,"Paid",IF(Setup!$B$4="","Set as-of date",IF(D175=Setup!$B$4,"Due today",IF(D175&lt;Setup!$B$4,IF(IF(F175="",0,F175)&gt;0,"Partially paid · overdue","Overdue"),IF(IF(F175="",0,F175)&gt;0,"Partially paid","Open"))))))))))))</f>
        <v/>
      </c>
      <c r="J175" s="15" t="str">
        <f>IF(OR(I175="Overdue",I175="Partially paid · overdue"),DATEDIF(D175,Setup!$B$4,"D"),IF(OR(I175="Open",I175="Partially paid",I175="Due today"),0,""))</f>
        <v/>
      </c>
      <c r="K175" s="5"/>
      <c r="L175" t="str">
        <f>IF(A175="","","k"&amp;SUBSTITUTE(SUBSTITUTE(SUBSTITUTE(SUBSTITUTE(SUBSTITUTE(SUBSTITUTE(A175,"~","{t}"),"*","{s}"),"?","{q}"),"&lt;","{lt}"),"&gt;","{gt}"),"=","{eq}"))</f>
        <v/>
      </c>
    </row>
    <row r="176" spans="1:12" x14ac:dyDescent="0.25">
      <c r="A176" s="5"/>
      <c r="B176" s="5"/>
      <c r="C176" s="8"/>
      <c r="D176" s="8"/>
      <c r="E176" s="12"/>
      <c r="F176" s="12"/>
      <c r="G176" s="13" t="str">
        <f>IF(OR(I176="Open",I176="Partially paid",I176="Due today",I176="Overdue",I176="Partially paid · overdue",I176="Paid",I176="Set as-of date"),ROUND(E176-IF(F176="",0,F176),2),"")</f>
        <v/>
      </c>
      <c r="H176" s="8"/>
      <c r="I176" s="14" t="str">
        <f>IF(AND(A176="",B176="",C176="",D176="",E176="",F176="",H176=""),"",IF(OR(A176="",B176="",C176="",D176="",E176=""),"Incomplete",IF(COUNTIF($L$5:$L$1004,L176)&gt;1,"Check invoice #",IF(OR(COUNT(E176)=0,AND(F176&lt;&gt;"",COUNT(F176)=0)),"Check payment",IF(OR(E176&lt;0,IF(F176="",0,F176)&lt;0,IF(F176="",0,F176)&gt;E176),"Check payment",IF(OR(COUNT(C176)=0,COUNT(D176)=0),"Check dates",IF(D176&lt;C176,"Check dates",IF(ROUND(E176-IF(F176="",0,F176),2)=0,"Paid",IF(Setup!$B$4="","Set as-of date",IF(D176=Setup!$B$4,"Due today",IF(D176&lt;Setup!$B$4,IF(IF(F176="",0,F176)&gt;0,"Partially paid · overdue","Overdue"),IF(IF(F176="",0,F176)&gt;0,"Partially paid","Open"))))))))))))</f>
        <v/>
      </c>
      <c r="J176" s="15" t="str">
        <f>IF(OR(I176="Overdue",I176="Partially paid · overdue"),DATEDIF(D176,Setup!$B$4,"D"),IF(OR(I176="Open",I176="Partially paid",I176="Due today"),0,""))</f>
        <v/>
      </c>
      <c r="K176" s="5"/>
      <c r="L176" t="str">
        <f>IF(A176="","","k"&amp;SUBSTITUTE(SUBSTITUTE(SUBSTITUTE(SUBSTITUTE(SUBSTITUTE(SUBSTITUTE(A176,"~","{t}"),"*","{s}"),"?","{q}"),"&lt;","{lt}"),"&gt;","{gt}"),"=","{eq}"))</f>
        <v/>
      </c>
    </row>
    <row r="177" spans="1:12" x14ac:dyDescent="0.25">
      <c r="A177" s="5"/>
      <c r="B177" s="5"/>
      <c r="C177" s="8"/>
      <c r="D177" s="8"/>
      <c r="E177" s="12"/>
      <c r="F177" s="12"/>
      <c r="G177" s="13" t="str">
        <f>IF(OR(I177="Open",I177="Partially paid",I177="Due today",I177="Overdue",I177="Partially paid · overdue",I177="Paid",I177="Set as-of date"),ROUND(E177-IF(F177="",0,F177),2),"")</f>
        <v/>
      </c>
      <c r="H177" s="8"/>
      <c r="I177" s="14" t="str">
        <f>IF(AND(A177="",B177="",C177="",D177="",E177="",F177="",H177=""),"",IF(OR(A177="",B177="",C177="",D177="",E177=""),"Incomplete",IF(COUNTIF($L$5:$L$1004,L177)&gt;1,"Check invoice #",IF(OR(COUNT(E177)=0,AND(F177&lt;&gt;"",COUNT(F177)=0)),"Check payment",IF(OR(E177&lt;0,IF(F177="",0,F177)&lt;0,IF(F177="",0,F177)&gt;E177),"Check payment",IF(OR(COUNT(C177)=0,COUNT(D177)=0),"Check dates",IF(D177&lt;C177,"Check dates",IF(ROUND(E177-IF(F177="",0,F177),2)=0,"Paid",IF(Setup!$B$4="","Set as-of date",IF(D177=Setup!$B$4,"Due today",IF(D177&lt;Setup!$B$4,IF(IF(F177="",0,F177)&gt;0,"Partially paid · overdue","Overdue"),IF(IF(F177="",0,F177)&gt;0,"Partially paid","Open"))))))))))))</f>
        <v/>
      </c>
      <c r="J177" s="15" t="str">
        <f>IF(OR(I177="Overdue",I177="Partially paid · overdue"),DATEDIF(D177,Setup!$B$4,"D"),IF(OR(I177="Open",I177="Partially paid",I177="Due today"),0,""))</f>
        <v/>
      </c>
      <c r="K177" s="5"/>
      <c r="L177" t="str">
        <f>IF(A177="","","k"&amp;SUBSTITUTE(SUBSTITUTE(SUBSTITUTE(SUBSTITUTE(SUBSTITUTE(SUBSTITUTE(A177,"~","{t}"),"*","{s}"),"?","{q}"),"&lt;","{lt}"),"&gt;","{gt}"),"=","{eq}"))</f>
        <v/>
      </c>
    </row>
    <row r="178" spans="1:12" x14ac:dyDescent="0.25">
      <c r="A178" s="5"/>
      <c r="B178" s="5"/>
      <c r="C178" s="8"/>
      <c r="D178" s="8"/>
      <c r="E178" s="12"/>
      <c r="F178" s="12"/>
      <c r="G178" s="13" t="str">
        <f>IF(OR(I178="Open",I178="Partially paid",I178="Due today",I178="Overdue",I178="Partially paid · overdue",I178="Paid",I178="Set as-of date"),ROUND(E178-IF(F178="",0,F178),2),"")</f>
        <v/>
      </c>
      <c r="H178" s="8"/>
      <c r="I178" s="14" t="str">
        <f>IF(AND(A178="",B178="",C178="",D178="",E178="",F178="",H178=""),"",IF(OR(A178="",B178="",C178="",D178="",E178=""),"Incomplete",IF(COUNTIF($L$5:$L$1004,L178)&gt;1,"Check invoice #",IF(OR(COUNT(E178)=0,AND(F178&lt;&gt;"",COUNT(F178)=0)),"Check payment",IF(OR(E178&lt;0,IF(F178="",0,F178)&lt;0,IF(F178="",0,F178)&gt;E178),"Check payment",IF(OR(COUNT(C178)=0,COUNT(D178)=0),"Check dates",IF(D178&lt;C178,"Check dates",IF(ROUND(E178-IF(F178="",0,F178),2)=0,"Paid",IF(Setup!$B$4="","Set as-of date",IF(D178=Setup!$B$4,"Due today",IF(D178&lt;Setup!$B$4,IF(IF(F178="",0,F178)&gt;0,"Partially paid · overdue","Overdue"),IF(IF(F178="",0,F178)&gt;0,"Partially paid","Open"))))))))))))</f>
        <v/>
      </c>
      <c r="J178" s="15" t="str">
        <f>IF(OR(I178="Overdue",I178="Partially paid · overdue"),DATEDIF(D178,Setup!$B$4,"D"),IF(OR(I178="Open",I178="Partially paid",I178="Due today"),0,""))</f>
        <v/>
      </c>
      <c r="K178" s="5"/>
      <c r="L178" t="str">
        <f>IF(A178="","","k"&amp;SUBSTITUTE(SUBSTITUTE(SUBSTITUTE(SUBSTITUTE(SUBSTITUTE(SUBSTITUTE(A178,"~","{t}"),"*","{s}"),"?","{q}"),"&lt;","{lt}"),"&gt;","{gt}"),"=","{eq}"))</f>
        <v/>
      </c>
    </row>
    <row r="179" spans="1:12" x14ac:dyDescent="0.25">
      <c r="A179" s="5"/>
      <c r="B179" s="5"/>
      <c r="C179" s="8"/>
      <c r="D179" s="8"/>
      <c r="E179" s="12"/>
      <c r="F179" s="12"/>
      <c r="G179" s="13" t="str">
        <f>IF(OR(I179="Open",I179="Partially paid",I179="Due today",I179="Overdue",I179="Partially paid · overdue",I179="Paid",I179="Set as-of date"),ROUND(E179-IF(F179="",0,F179),2),"")</f>
        <v/>
      </c>
      <c r="H179" s="8"/>
      <c r="I179" s="14" t="str">
        <f>IF(AND(A179="",B179="",C179="",D179="",E179="",F179="",H179=""),"",IF(OR(A179="",B179="",C179="",D179="",E179=""),"Incomplete",IF(COUNTIF($L$5:$L$1004,L179)&gt;1,"Check invoice #",IF(OR(COUNT(E179)=0,AND(F179&lt;&gt;"",COUNT(F179)=0)),"Check payment",IF(OR(E179&lt;0,IF(F179="",0,F179)&lt;0,IF(F179="",0,F179)&gt;E179),"Check payment",IF(OR(COUNT(C179)=0,COUNT(D179)=0),"Check dates",IF(D179&lt;C179,"Check dates",IF(ROUND(E179-IF(F179="",0,F179),2)=0,"Paid",IF(Setup!$B$4="","Set as-of date",IF(D179=Setup!$B$4,"Due today",IF(D179&lt;Setup!$B$4,IF(IF(F179="",0,F179)&gt;0,"Partially paid · overdue","Overdue"),IF(IF(F179="",0,F179)&gt;0,"Partially paid","Open"))))))))))))</f>
        <v/>
      </c>
      <c r="J179" s="15" t="str">
        <f>IF(OR(I179="Overdue",I179="Partially paid · overdue"),DATEDIF(D179,Setup!$B$4,"D"),IF(OR(I179="Open",I179="Partially paid",I179="Due today"),0,""))</f>
        <v/>
      </c>
      <c r="K179" s="5"/>
      <c r="L179" t="str">
        <f>IF(A179="","","k"&amp;SUBSTITUTE(SUBSTITUTE(SUBSTITUTE(SUBSTITUTE(SUBSTITUTE(SUBSTITUTE(A179,"~","{t}"),"*","{s}"),"?","{q}"),"&lt;","{lt}"),"&gt;","{gt}"),"=","{eq}"))</f>
        <v/>
      </c>
    </row>
    <row r="180" spans="1:12" x14ac:dyDescent="0.25">
      <c r="A180" s="5"/>
      <c r="B180" s="5"/>
      <c r="C180" s="8"/>
      <c r="D180" s="8"/>
      <c r="E180" s="12"/>
      <c r="F180" s="12"/>
      <c r="G180" s="13" t="str">
        <f>IF(OR(I180="Open",I180="Partially paid",I180="Due today",I180="Overdue",I180="Partially paid · overdue",I180="Paid",I180="Set as-of date"),ROUND(E180-IF(F180="",0,F180),2),"")</f>
        <v/>
      </c>
      <c r="H180" s="8"/>
      <c r="I180" s="14" t="str">
        <f>IF(AND(A180="",B180="",C180="",D180="",E180="",F180="",H180=""),"",IF(OR(A180="",B180="",C180="",D180="",E180=""),"Incomplete",IF(COUNTIF($L$5:$L$1004,L180)&gt;1,"Check invoice #",IF(OR(COUNT(E180)=0,AND(F180&lt;&gt;"",COUNT(F180)=0)),"Check payment",IF(OR(E180&lt;0,IF(F180="",0,F180)&lt;0,IF(F180="",0,F180)&gt;E180),"Check payment",IF(OR(COUNT(C180)=0,COUNT(D180)=0),"Check dates",IF(D180&lt;C180,"Check dates",IF(ROUND(E180-IF(F180="",0,F180),2)=0,"Paid",IF(Setup!$B$4="","Set as-of date",IF(D180=Setup!$B$4,"Due today",IF(D180&lt;Setup!$B$4,IF(IF(F180="",0,F180)&gt;0,"Partially paid · overdue","Overdue"),IF(IF(F180="",0,F180)&gt;0,"Partially paid","Open"))))))))))))</f>
        <v/>
      </c>
      <c r="J180" s="15" t="str">
        <f>IF(OR(I180="Overdue",I180="Partially paid · overdue"),DATEDIF(D180,Setup!$B$4,"D"),IF(OR(I180="Open",I180="Partially paid",I180="Due today"),0,""))</f>
        <v/>
      </c>
      <c r="K180" s="5"/>
      <c r="L180" t="str">
        <f>IF(A180="","","k"&amp;SUBSTITUTE(SUBSTITUTE(SUBSTITUTE(SUBSTITUTE(SUBSTITUTE(SUBSTITUTE(A180,"~","{t}"),"*","{s}"),"?","{q}"),"&lt;","{lt}"),"&gt;","{gt}"),"=","{eq}"))</f>
        <v/>
      </c>
    </row>
    <row r="181" spans="1:12" x14ac:dyDescent="0.25">
      <c r="A181" s="5"/>
      <c r="B181" s="5"/>
      <c r="C181" s="8"/>
      <c r="D181" s="8"/>
      <c r="E181" s="12"/>
      <c r="F181" s="12"/>
      <c r="G181" s="13" t="str">
        <f>IF(OR(I181="Open",I181="Partially paid",I181="Due today",I181="Overdue",I181="Partially paid · overdue",I181="Paid",I181="Set as-of date"),ROUND(E181-IF(F181="",0,F181),2),"")</f>
        <v/>
      </c>
      <c r="H181" s="8"/>
      <c r="I181" s="14" t="str">
        <f>IF(AND(A181="",B181="",C181="",D181="",E181="",F181="",H181=""),"",IF(OR(A181="",B181="",C181="",D181="",E181=""),"Incomplete",IF(COUNTIF($L$5:$L$1004,L181)&gt;1,"Check invoice #",IF(OR(COUNT(E181)=0,AND(F181&lt;&gt;"",COUNT(F181)=0)),"Check payment",IF(OR(E181&lt;0,IF(F181="",0,F181)&lt;0,IF(F181="",0,F181)&gt;E181),"Check payment",IF(OR(COUNT(C181)=0,COUNT(D181)=0),"Check dates",IF(D181&lt;C181,"Check dates",IF(ROUND(E181-IF(F181="",0,F181),2)=0,"Paid",IF(Setup!$B$4="","Set as-of date",IF(D181=Setup!$B$4,"Due today",IF(D181&lt;Setup!$B$4,IF(IF(F181="",0,F181)&gt;0,"Partially paid · overdue","Overdue"),IF(IF(F181="",0,F181)&gt;0,"Partially paid","Open"))))))))))))</f>
        <v/>
      </c>
      <c r="J181" s="15" t="str">
        <f>IF(OR(I181="Overdue",I181="Partially paid · overdue"),DATEDIF(D181,Setup!$B$4,"D"),IF(OR(I181="Open",I181="Partially paid",I181="Due today"),0,""))</f>
        <v/>
      </c>
      <c r="K181" s="5"/>
      <c r="L181" t="str">
        <f>IF(A181="","","k"&amp;SUBSTITUTE(SUBSTITUTE(SUBSTITUTE(SUBSTITUTE(SUBSTITUTE(SUBSTITUTE(A181,"~","{t}"),"*","{s}"),"?","{q}"),"&lt;","{lt}"),"&gt;","{gt}"),"=","{eq}"))</f>
        <v/>
      </c>
    </row>
    <row r="182" spans="1:12" x14ac:dyDescent="0.25">
      <c r="A182" s="5"/>
      <c r="B182" s="5"/>
      <c r="C182" s="8"/>
      <c r="D182" s="8"/>
      <c r="E182" s="12"/>
      <c r="F182" s="12"/>
      <c r="G182" s="13" t="str">
        <f>IF(OR(I182="Open",I182="Partially paid",I182="Due today",I182="Overdue",I182="Partially paid · overdue",I182="Paid",I182="Set as-of date"),ROUND(E182-IF(F182="",0,F182),2),"")</f>
        <v/>
      </c>
      <c r="H182" s="8"/>
      <c r="I182" s="14" t="str">
        <f>IF(AND(A182="",B182="",C182="",D182="",E182="",F182="",H182=""),"",IF(OR(A182="",B182="",C182="",D182="",E182=""),"Incomplete",IF(COUNTIF($L$5:$L$1004,L182)&gt;1,"Check invoice #",IF(OR(COUNT(E182)=0,AND(F182&lt;&gt;"",COUNT(F182)=0)),"Check payment",IF(OR(E182&lt;0,IF(F182="",0,F182)&lt;0,IF(F182="",0,F182)&gt;E182),"Check payment",IF(OR(COUNT(C182)=0,COUNT(D182)=0),"Check dates",IF(D182&lt;C182,"Check dates",IF(ROUND(E182-IF(F182="",0,F182),2)=0,"Paid",IF(Setup!$B$4="","Set as-of date",IF(D182=Setup!$B$4,"Due today",IF(D182&lt;Setup!$B$4,IF(IF(F182="",0,F182)&gt;0,"Partially paid · overdue","Overdue"),IF(IF(F182="",0,F182)&gt;0,"Partially paid","Open"))))))))))))</f>
        <v/>
      </c>
      <c r="J182" s="15" t="str">
        <f>IF(OR(I182="Overdue",I182="Partially paid · overdue"),DATEDIF(D182,Setup!$B$4,"D"),IF(OR(I182="Open",I182="Partially paid",I182="Due today"),0,""))</f>
        <v/>
      </c>
      <c r="K182" s="5"/>
      <c r="L182" t="str">
        <f>IF(A182="","","k"&amp;SUBSTITUTE(SUBSTITUTE(SUBSTITUTE(SUBSTITUTE(SUBSTITUTE(SUBSTITUTE(A182,"~","{t}"),"*","{s}"),"?","{q}"),"&lt;","{lt}"),"&gt;","{gt}"),"=","{eq}"))</f>
        <v/>
      </c>
    </row>
    <row r="183" spans="1:12" x14ac:dyDescent="0.25">
      <c r="A183" s="5"/>
      <c r="B183" s="5"/>
      <c r="C183" s="8"/>
      <c r="D183" s="8"/>
      <c r="E183" s="12"/>
      <c r="F183" s="12"/>
      <c r="G183" s="13" t="str">
        <f>IF(OR(I183="Open",I183="Partially paid",I183="Due today",I183="Overdue",I183="Partially paid · overdue",I183="Paid",I183="Set as-of date"),ROUND(E183-IF(F183="",0,F183),2),"")</f>
        <v/>
      </c>
      <c r="H183" s="8"/>
      <c r="I183" s="14" t="str">
        <f>IF(AND(A183="",B183="",C183="",D183="",E183="",F183="",H183=""),"",IF(OR(A183="",B183="",C183="",D183="",E183=""),"Incomplete",IF(COUNTIF($L$5:$L$1004,L183)&gt;1,"Check invoice #",IF(OR(COUNT(E183)=0,AND(F183&lt;&gt;"",COUNT(F183)=0)),"Check payment",IF(OR(E183&lt;0,IF(F183="",0,F183)&lt;0,IF(F183="",0,F183)&gt;E183),"Check payment",IF(OR(COUNT(C183)=0,COUNT(D183)=0),"Check dates",IF(D183&lt;C183,"Check dates",IF(ROUND(E183-IF(F183="",0,F183),2)=0,"Paid",IF(Setup!$B$4="","Set as-of date",IF(D183=Setup!$B$4,"Due today",IF(D183&lt;Setup!$B$4,IF(IF(F183="",0,F183)&gt;0,"Partially paid · overdue","Overdue"),IF(IF(F183="",0,F183)&gt;0,"Partially paid","Open"))))))))))))</f>
        <v/>
      </c>
      <c r="J183" s="15" t="str">
        <f>IF(OR(I183="Overdue",I183="Partially paid · overdue"),DATEDIF(D183,Setup!$B$4,"D"),IF(OR(I183="Open",I183="Partially paid",I183="Due today"),0,""))</f>
        <v/>
      </c>
      <c r="K183" s="5"/>
      <c r="L183" t="str">
        <f>IF(A183="","","k"&amp;SUBSTITUTE(SUBSTITUTE(SUBSTITUTE(SUBSTITUTE(SUBSTITUTE(SUBSTITUTE(A183,"~","{t}"),"*","{s}"),"?","{q}"),"&lt;","{lt}"),"&gt;","{gt}"),"=","{eq}"))</f>
        <v/>
      </c>
    </row>
    <row r="184" spans="1:12" x14ac:dyDescent="0.25">
      <c r="A184" s="5"/>
      <c r="B184" s="5"/>
      <c r="C184" s="8"/>
      <c r="D184" s="8"/>
      <c r="E184" s="12"/>
      <c r="F184" s="12"/>
      <c r="G184" s="13" t="str">
        <f>IF(OR(I184="Open",I184="Partially paid",I184="Due today",I184="Overdue",I184="Partially paid · overdue",I184="Paid",I184="Set as-of date"),ROUND(E184-IF(F184="",0,F184),2),"")</f>
        <v/>
      </c>
      <c r="H184" s="8"/>
      <c r="I184" s="14" t="str">
        <f>IF(AND(A184="",B184="",C184="",D184="",E184="",F184="",H184=""),"",IF(OR(A184="",B184="",C184="",D184="",E184=""),"Incomplete",IF(COUNTIF($L$5:$L$1004,L184)&gt;1,"Check invoice #",IF(OR(COUNT(E184)=0,AND(F184&lt;&gt;"",COUNT(F184)=0)),"Check payment",IF(OR(E184&lt;0,IF(F184="",0,F184)&lt;0,IF(F184="",0,F184)&gt;E184),"Check payment",IF(OR(COUNT(C184)=0,COUNT(D184)=0),"Check dates",IF(D184&lt;C184,"Check dates",IF(ROUND(E184-IF(F184="",0,F184),2)=0,"Paid",IF(Setup!$B$4="","Set as-of date",IF(D184=Setup!$B$4,"Due today",IF(D184&lt;Setup!$B$4,IF(IF(F184="",0,F184)&gt;0,"Partially paid · overdue","Overdue"),IF(IF(F184="",0,F184)&gt;0,"Partially paid","Open"))))))))))))</f>
        <v/>
      </c>
      <c r="J184" s="15" t="str">
        <f>IF(OR(I184="Overdue",I184="Partially paid · overdue"),DATEDIF(D184,Setup!$B$4,"D"),IF(OR(I184="Open",I184="Partially paid",I184="Due today"),0,""))</f>
        <v/>
      </c>
      <c r="K184" s="5"/>
      <c r="L184" t="str">
        <f>IF(A184="","","k"&amp;SUBSTITUTE(SUBSTITUTE(SUBSTITUTE(SUBSTITUTE(SUBSTITUTE(SUBSTITUTE(A184,"~","{t}"),"*","{s}"),"?","{q}"),"&lt;","{lt}"),"&gt;","{gt}"),"=","{eq}"))</f>
        <v/>
      </c>
    </row>
    <row r="185" spans="1:12" x14ac:dyDescent="0.25">
      <c r="A185" s="5"/>
      <c r="B185" s="5"/>
      <c r="C185" s="8"/>
      <c r="D185" s="8"/>
      <c r="E185" s="12"/>
      <c r="F185" s="12"/>
      <c r="G185" s="13" t="str">
        <f>IF(OR(I185="Open",I185="Partially paid",I185="Due today",I185="Overdue",I185="Partially paid · overdue",I185="Paid",I185="Set as-of date"),ROUND(E185-IF(F185="",0,F185),2),"")</f>
        <v/>
      </c>
      <c r="H185" s="8"/>
      <c r="I185" s="14" t="str">
        <f>IF(AND(A185="",B185="",C185="",D185="",E185="",F185="",H185=""),"",IF(OR(A185="",B185="",C185="",D185="",E185=""),"Incomplete",IF(COUNTIF($L$5:$L$1004,L185)&gt;1,"Check invoice #",IF(OR(COUNT(E185)=0,AND(F185&lt;&gt;"",COUNT(F185)=0)),"Check payment",IF(OR(E185&lt;0,IF(F185="",0,F185)&lt;0,IF(F185="",0,F185)&gt;E185),"Check payment",IF(OR(COUNT(C185)=0,COUNT(D185)=0),"Check dates",IF(D185&lt;C185,"Check dates",IF(ROUND(E185-IF(F185="",0,F185),2)=0,"Paid",IF(Setup!$B$4="","Set as-of date",IF(D185=Setup!$B$4,"Due today",IF(D185&lt;Setup!$B$4,IF(IF(F185="",0,F185)&gt;0,"Partially paid · overdue","Overdue"),IF(IF(F185="",0,F185)&gt;0,"Partially paid","Open"))))))))))))</f>
        <v/>
      </c>
      <c r="J185" s="15" t="str">
        <f>IF(OR(I185="Overdue",I185="Partially paid · overdue"),DATEDIF(D185,Setup!$B$4,"D"),IF(OR(I185="Open",I185="Partially paid",I185="Due today"),0,""))</f>
        <v/>
      </c>
      <c r="K185" s="5"/>
      <c r="L185" t="str">
        <f>IF(A185="","","k"&amp;SUBSTITUTE(SUBSTITUTE(SUBSTITUTE(SUBSTITUTE(SUBSTITUTE(SUBSTITUTE(A185,"~","{t}"),"*","{s}"),"?","{q}"),"&lt;","{lt}"),"&gt;","{gt}"),"=","{eq}"))</f>
        <v/>
      </c>
    </row>
    <row r="186" spans="1:12" x14ac:dyDescent="0.25">
      <c r="A186" s="5"/>
      <c r="B186" s="5"/>
      <c r="C186" s="8"/>
      <c r="D186" s="8"/>
      <c r="E186" s="12"/>
      <c r="F186" s="12"/>
      <c r="G186" s="13" t="str">
        <f>IF(OR(I186="Open",I186="Partially paid",I186="Due today",I186="Overdue",I186="Partially paid · overdue",I186="Paid",I186="Set as-of date"),ROUND(E186-IF(F186="",0,F186),2),"")</f>
        <v/>
      </c>
      <c r="H186" s="8"/>
      <c r="I186" s="14" t="str">
        <f>IF(AND(A186="",B186="",C186="",D186="",E186="",F186="",H186=""),"",IF(OR(A186="",B186="",C186="",D186="",E186=""),"Incomplete",IF(COUNTIF($L$5:$L$1004,L186)&gt;1,"Check invoice #",IF(OR(COUNT(E186)=0,AND(F186&lt;&gt;"",COUNT(F186)=0)),"Check payment",IF(OR(E186&lt;0,IF(F186="",0,F186)&lt;0,IF(F186="",0,F186)&gt;E186),"Check payment",IF(OR(COUNT(C186)=0,COUNT(D186)=0),"Check dates",IF(D186&lt;C186,"Check dates",IF(ROUND(E186-IF(F186="",0,F186),2)=0,"Paid",IF(Setup!$B$4="","Set as-of date",IF(D186=Setup!$B$4,"Due today",IF(D186&lt;Setup!$B$4,IF(IF(F186="",0,F186)&gt;0,"Partially paid · overdue","Overdue"),IF(IF(F186="",0,F186)&gt;0,"Partially paid","Open"))))))))))))</f>
        <v/>
      </c>
      <c r="J186" s="15" t="str">
        <f>IF(OR(I186="Overdue",I186="Partially paid · overdue"),DATEDIF(D186,Setup!$B$4,"D"),IF(OR(I186="Open",I186="Partially paid",I186="Due today"),0,""))</f>
        <v/>
      </c>
      <c r="K186" s="5"/>
      <c r="L186" t="str">
        <f>IF(A186="","","k"&amp;SUBSTITUTE(SUBSTITUTE(SUBSTITUTE(SUBSTITUTE(SUBSTITUTE(SUBSTITUTE(A186,"~","{t}"),"*","{s}"),"?","{q}"),"&lt;","{lt}"),"&gt;","{gt}"),"=","{eq}"))</f>
        <v/>
      </c>
    </row>
    <row r="187" spans="1:12" x14ac:dyDescent="0.25">
      <c r="A187" s="5"/>
      <c r="B187" s="5"/>
      <c r="C187" s="8"/>
      <c r="D187" s="8"/>
      <c r="E187" s="12"/>
      <c r="F187" s="12"/>
      <c r="G187" s="13" t="str">
        <f>IF(OR(I187="Open",I187="Partially paid",I187="Due today",I187="Overdue",I187="Partially paid · overdue",I187="Paid",I187="Set as-of date"),ROUND(E187-IF(F187="",0,F187),2),"")</f>
        <v/>
      </c>
      <c r="H187" s="8"/>
      <c r="I187" s="14" t="str">
        <f>IF(AND(A187="",B187="",C187="",D187="",E187="",F187="",H187=""),"",IF(OR(A187="",B187="",C187="",D187="",E187=""),"Incomplete",IF(COUNTIF($L$5:$L$1004,L187)&gt;1,"Check invoice #",IF(OR(COUNT(E187)=0,AND(F187&lt;&gt;"",COUNT(F187)=0)),"Check payment",IF(OR(E187&lt;0,IF(F187="",0,F187)&lt;0,IF(F187="",0,F187)&gt;E187),"Check payment",IF(OR(COUNT(C187)=0,COUNT(D187)=0),"Check dates",IF(D187&lt;C187,"Check dates",IF(ROUND(E187-IF(F187="",0,F187),2)=0,"Paid",IF(Setup!$B$4="","Set as-of date",IF(D187=Setup!$B$4,"Due today",IF(D187&lt;Setup!$B$4,IF(IF(F187="",0,F187)&gt;0,"Partially paid · overdue","Overdue"),IF(IF(F187="",0,F187)&gt;0,"Partially paid","Open"))))))))))))</f>
        <v/>
      </c>
      <c r="J187" s="15" t="str">
        <f>IF(OR(I187="Overdue",I187="Partially paid · overdue"),DATEDIF(D187,Setup!$B$4,"D"),IF(OR(I187="Open",I187="Partially paid",I187="Due today"),0,""))</f>
        <v/>
      </c>
      <c r="K187" s="5"/>
      <c r="L187" t="str">
        <f>IF(A187="","","k"&amp;SUBSTITUTE(SUBSTITUTE(SUBSTITUTE(SUBSTITUTE(SUBSTITUTE(SUBSTITUTE(A187,"~","{t}"),"*","{s}"),"?","{q}"),"&lt;","{lt}"),"&gt;","{gt}"),"=","{eq}"))</f>
        <v/>
      </c>
    </row>
    <row r="188" spans="1:12" x14ac:dyDescent="0.25">
      <c r="A188" s="5"/>
      <c r="B188" s="5"/>
      <c r="C188" s="8"/>
      <c r="D188" s="8"/>
      <c r="E188" s="12"/>
      <c r="F188" s="12"/>
      <c r="G188" s="13" t="str">
        <f>IF(OR(I188="Open",I188="Partially paid",I188="Due today",I188="Overdue",I188="Partially paid · overdue",I188="Paid",I188="Set as-of date"),ROUND(E188-IF(F188="",0,F188),2),"")</f>
        <v/>
      </c>
      <c r="H188" s="8"/>
      <c r="I188" s="14" t="str">
        <f>IF(AND(A188="",B188="",C188="",D188="",E188="",F188="",H188=""),"",IF(OR(A188="",B188="",C188="",D188="",E188=""),"Incomplete",IF(COUNTIF($L$5:$L$1004,L188)&gt;1,"Check invoice #",IF(OR(COUNT(E188)=0,AND(F188&lt;&gt;"",COUNT(F188)=0)),"Check payment",IF(OR(E188&lt;0,IF(F188="",0,F188)&lt;0,IF(F188="",0,F188)&gt;E188),"Check payment",IF(OR(COUNT(C188)=0,COUNT(D188)=0),"Check dates",IF(D188&lt;C188,"Check dates",IF(ROUND(E188-IF(F188="",0,F188),2)=0,"Paid",IF(Setup!$B$4="","Set as-of date",IF(D188=Setup!$B$4,"Due today",IF(D188&lt;Setup!$B$4,IF(IF(F188="",0,F188)&gt;0,"Partially paid · overdue","Overdue"),IF(IF(F188="",0,F188)&gt;0,"Partially paid","Open"))))))))))))</f>
        <v/>
      </c>
      <c r="J188" s="15" t="str">
        <f>IF(OR(I188="Overdue",I188="Partially paid · overdue"),DATEDIF(D188,Setup!$B$4,"D"),IF(OR(I188="Open",I188="Partially paid",I188="Due today"),0,""))</f>
        <v/>
      </c>
      <c r="K188" s="5"/>
      <c r="L188" t="str">
        <f>IF(A188="","","k"&amp;SUBSTITUTE(SUBSTITUTE(SUBSTITUTE(SUBSTITUTE(SUBSTITUTE(SUBSTITUTE(A188,"~","{t}"),"*","{s}"),"?","{q}"),"&lt;","{lt}"),"&gt;","{gt}"),"=","{eq}"))</f>
        <v/>
      </c>
    </row>
    <row r="189" spans="1:12" x14ac:dyDescent="0.25">
      <c r="A189" s="5"/>
      <c r="B189" s="5"/>
      <c r="C189" s="8"/>
      <c r="D189" s="8"/>
      <c r="E189" s="12"/>
      <c r="F189" s="12"/>
      <c r="G189" s="13" t="str">
        <f>IF(OR(I189="Open",I189="Partially paid",I189="Due today",I189="Overdue",I189="Partially paid · overdue",I189="Paid",I189="Set as-of date"),ROUND(E189-IF(F189="",0,F189),2),"")</f>
        <v/>
      </c>
      <c r="H189" s="8"/>
      <c r="I189" s="14" t="str">
        <f>IF(AND(A189="",B189="",C189="",D189="",E189="",F189="",H189=""),"",IF(OR(A189="",B189="",C189="",D189="",E189=""),"Incomplete",IF(COUNTIF($L$5:$L$1004,L189)&gt;1,"Check invoice #",IF(OR(COUNT(E189)=0,AND(F189&lt;&gt;"",COUNT(F189)=0)),"Check payment",IF(OR(E189&lt;0,IF(F189="",0,F189)&lt;0,IF(F189="",0,F189)&gt;E189),"Check payment",IF(OR(COUNT(C189)=0,COUNT(D189)=0),"Check dates",IF(D189&lt;C189,"Check dates",IF(ROUND(E189-IF(F189="",0,F189),2)=0,"Paid",IF(Setup!$B$4="","Set as-of date",IF(D189=Setup!$B$4,"Due today",IF(D189&lt;Setup!$B$4,IF(IF(F189="",0,F189)&gt;0,"Partially paid · overdue","Overdue"),IF(IF(F189="",0,F189)&gt;0,"Partially paid","Open"))))))))))))</f>
        <v/>
      </c>
      <c r="J189" s="15" t="str">
        <f>IF(OR(I189="Overdue",I189="Partially paid · overdue"),DATEDIF(D189,Setup!$B$4,"D"),IF(OR(I189="Open",I189="Partially paid",I189="Due today"),0,""))</f>
        <v/>
      </c>
      <c r="K189" s="5"/>
      <c r="L189" t="str">
        <f>IF(A189="","","k"&amp;SUBSTITUTE(SUBSTITUTE(SUBSTITUTE(SUBSTITUTE(SUBSTITUTE(SUBSTITUTE(A189,"~","{t}"),"*","{s}"),"?","{q}"),"&lt;","{lt}"),"&gt;","{gt}"),"=","{eq}"))</f>
        <v/>
      </c>
    </row>
    <row r="190" spans="1:12" x14ac:dyDescent="0.25">
      <c r="A190" s="5"/>
      <c r="B190" s="5"/>
      <c r="C190" s="8"/>
      <c r="D190" s="8"/>
      <c r="E190" s="12"/>
      <c r="F190" s="12"/>
      <c r="G190" s="13" t="str">
        <f>IF(OR(I190="Open",I190="Partially paid",I190="Due today",I190="Overdue",I190="Partially paid · overdue",I190="Paid",I190="Set as-of date"),ROUND(E190-IF(F190="",0,F190),2),"")</f>
        <v/>
      </c>
      <c r="H190" s="8"/>
      <c r="I190" s="14" t="str">
        <f>IF(AND(A190="",B190="",C190="",D190="",E190="",F190="",H190=""),"",IF(OR(A190="",B190="",C190="",D190="",E190=""),"Incomplete",IF(COUNTIF($L$5:$L$1004,L190)&gt;1,"Check invoice #",IF(OR(COUNT(E190)=0,AND(F190&lt;&gt;"",COUNT(F190)=0)),"Check payment",IF(OR(E190&lt;0,IF(F190="",0,F190)&lt;0,IF(F190="",0,F190)&gt;E190),"Check payment",IF(OR(COUNT(C190)=0,COUNT(D190)=0),"Check dates",IF(D190&lt;C190,"Check dates",IF(ROUND(E190-IF(F190="",0,F190),2)=0,"Paid",IF(Setup!$B$4="","Set as-of date",IF(D190=Setup!$B$4,"Due today",IF(D190&lt;Setup!$B$4,IF(IF(F190="",0,F190)&gt;0,"Partially paid · overdue","Overdue"),IF(IF(F190="",0,F190)&gt;0,"Partially paid","Open"))))))))))))</f>
        <v/>
      </c>
      <c r="J190" s="15" t="str">
        <f>IF(OR(I190="Overdue",I190="Partially paid · overdue"),DATEDIF(D190,Setup!$B$4,"D"),IF(OR(I190="Open",I190="Partially paid",I190="Due today"),0,""))</f>
        <v/>
      </c>
      <c r="K190" s="5"/>
      <c r="L190" t="str">
        <f>IF(A190="","","k"&amp;SUBSTITUTE(SUBSTITUTE(SUBSTITUTE(SUBSTITUTE(SUBSTITUTE(SUBSTITUTE(A190,"~","{t}"),"*","{s}"),"?","{q}"),"&lt;","{lt}"),"&gt;","{gt}"),"=","{eq}"))</f>
        <v/>
      </c>
    </row>
    <row r="191" spans="1:12" x14ac:dyDescent="0.25">
      <c r="A191" s="5"/>
      <c r="B191" s="5"/>
      <c r="C191" s="8"/>
      <c r="D191" s="8"/>
      <c r="E191" s="12"/>
      <c r="F191" s="12"/>
      <c r="G191" s="13" t="str">
        <f>IF(OR(I191="Open",I191="Partially paid",I191="Due today",I191="Overdue",I191="Partially paid · overdue",I191="Paid",I191="Set as-of date"),ROUND(E191-IF(F191="",0,F191),2),"")</f>
        <v/>
      </c>
      <c r="H191" s="8"/>
      <c r="I191" s="14" t="str">
        <f>IF(AND(A191="",B191="",C191="",D191="",E191="",F191="",H191=""),"",IF(OR(A191="",B191="",C191="",D191="",E191=""),"Incomplete",IF(COUNTIF($L$5:$L$1004,L191)&gt;1,"Check invoice #",IF(OR(COUNT(E191)=0,AND(F191&lt;&gt;"",COUNT(F191)=0)),"Check payment",IF(OR(E191&lt;0,IF(F191="",0,F191)&lt;0,IF(F191="",0,F191)&gt;E191),"Check payment",IF(OR(COUNT(C191)=0,COUNT(D191)=0),"Check dates",IF(D191&lt;C191,"Check dates",IF(ROUND(E191-IF(F191="",0,F191),2)=0,"Paid",IF(Setup!$B$4="","Set as-of date",IF(D191=Setup!$B$4,"Due today",IF(D191&lt;Setup!$B$4,IF(IF(F191="",0,F191)&gt;0,"Partially paid · overdue","Overdue"),IF(IF(F191="",0,F191)&gt;0,"Partially paid","Open"))))))))))))</f>
        <v/>
      </c>
      <c r="J191" s="15" t="str">
        <f>IF(OR(I191="Overdue",I191="Partially paid · overdue"),DATEDIF(D191,Setup!$B$4,"D"),IF(OR(I191="Open",I191="Partially paid",I191="Due today"),0,""))</f>
        <v/>
      </c>
      <c r="K191" s="5"/>
      <c r="L191" t="str">
        <f>IF(A191="","","k"&amp;SUBSTITUTE(SUBSTITUTE(SUBSTITUTE(SUBSTITUTE(SUBSTITUTE(SUBSTITUTE(A191,"~","{t}"),"*","{s}"),"?","{q}"),"&lt;","{lt}"),"&gt;","{gt}"),"=","{eq}"))</f>
        <v/>
      </c>
    </row>
    <row r="192" spans="1:12" x14ac:dyDescent="0.25">
      <c r="A192" s="5"/>
      <c r="B192" s="5"/>
      <c r="C192" s="8"/>
      <c r="D192" s="8"/>
      <c r="E192" s="12"/>
      <c r="F192" s="12"/>
      <c r="G192" s="13" t="str">
        <f>IF(OR(I192="Open",I192="Partially paid",I192="Due today",I192="Overdue",I192="Partially paid · overdue",I192="Paid",I192="Set as-of date"),ROUND(E192-IF(F192="",0,F192),2),"")</f>
        <v/>
      </c>
      <c r="H192" s="8"/>
      <c r="I192" s="14" t="str">
        <f>IF(AND(A192="",B192="",C192="",D192="",E192="",F192="",H192=""),"",IF(OR(A192="",B192="",C192="",D192="",E192=""),"Incomplete",IF(COUNTIF($L$5:$L$1004,L192)&gt;1,"Check invoice #",IF(OR(COUNT(E192)=0,AND(F192&lt;&gt;"",COUNT(F192)=0)),"Check payment",IF(OR(E192&lt;0,IF(F192="",0,F192)&lt;0,IF(F192="",0,F192)&gt;E192),"Check payment",IF(OR(COUNT(C192)=0,COUNT(D192)=0),"Check dates",IF(D192&lt;C192,"Check dates",IF(ROUND(E192-IF(F192="",0,F192),2)=0,"Paid",IF(Setup!$B$4="","Set as-of date",IF(D192=Setup!$B$4,"Due today",IF(D192&lt;Setup!$B$4,IF(IF(F192="",0,F192)&gt;0,"Partially paid · overdue","Overdue"),IF(IF(F192="",0,F192)&gt;0,"Partially paid","Open"))))))))))))</f>
        <v/>
      </c>
      <c r="J192" s="15" t="str">
        <f>IF(OR(I192="Overdue",I192="Partially paid · overdue"),DATEDIF(D192,Setup!$B$4,"D"),IF(OR(I192="Open",I192="Partially paid",I192="Due today"),0,""))</f>
        <v/>
      </c>
      <c r="K192" s="5"/>
      <c r="L192" t="str">
        <f>IF(A192="","","k"&amp;SUBSTITUTE(SUBSTITUTE(SUBSTITUTE(SUBSTITUTE(SUBSTITUTE(SUBSTITUTE(A192,"~","{t}"),"*","{s}"),"?","{q}"),"&lt;","{lt}"),"&gt;","{gt}"),"=","{eq}"))</f>
        <v/>
      </c>
    </row>
    <row r="193" spans="1:12" x14ac:dyDescent="0.25">
      <c r="A193" s="5"/>
      <c r="B193" s="5"/>
      <c r="C193" s="8"/>
      <c r="D193" s="8"/>
      <c r="E193" s="12"/>
      <c r="F193" s="12"/>
      <c r="G193" s="13" t="str">
        <f>IF(OR(I193="Open",I193="Partially paid",I193="Due today",I193="Overdue",I193="Partially paid · overdue",I193="Paid",I193="Set as-of date"),ROUND(E193-IF(F193="",0,F193),2),"")</f>
        <v/>
      </c>
      <c r="H193" s="8"/>
      <c r="I193" s="14" t="str">
        <f>IF(AND(A193="",B193="",C193="",D193="",E193="",F193="",H193=""),"",IF(OR(A193="",B193="",C193="",D193="",E193=""),"Incomplete",IF(COUNTIF($L$5:$L$1004,L193)&gt;1,"Check invoice #",IF(OR(COUNT(E193)=0,AND(F193&lt;&gt;"",COUNT(F193)=0)),"Check payment",IF(OR(E193&lt;0,IF(F193="",0,F193)&lt;0,IF(F193="",0,F193)&gt;E193),"Check payment",IF(OR(COUNT(C193)=0,COUNT(D193)=0),"Check dates",IF(D193&lt;C193,"Check dates",IF(ROUND(E193-IF(F193="",0,F193),2)=0,"Paid",IF(Setup!$B$4="","Set as-of date",IF(D193=Setup!$B$4,"Due today",IF(D193&lt;Setup!$B$4,IF(IF(F193="",0,F193)&gt;0,"Partially paid · overdue","Overdue"),IF(IF(F193="",0,F193)&gt;0,"Partially paid","Open"))))))))))))</f>
        <v/>
      </c>
      <c r="J193" s="15" t="str">
        <f>IF(OR(I193="Overdue",I193="Partially paid · overdue"),DATEDIF(D193,Setup!$B$4,"D"),IF(OR(I193="Open",I193="Partially paid",I193="Due today"),0,""))</f>
        <v/>
      </c>
      <c r="K193" s="5"/>
      <c r="L193" t="str">
        <f>IF(A193="","","k"&amp;SUBSTITUTE(SUBSTITUTE(SUBSTITUTE(SUBSTITUTE(SUBSTITUTE(SUBSTITUTE(A193,"~","{t}"),"*","{s}"),"?","{q}"),"&lt;","{lt}"),"&gt;","{gt}"),"=","{eq}"))</f>
        <v/>
      </c>
    </row>
    <row r="194" spans="1:12" x14ac:dyDescent="0.25">
      <c r="A194" s="5"/>
      <c r="B194" s="5"/>
      <c r="C194" s="8"/>
      <c r="D194" s="8"/>
      <c r="E194" s="12"/>
      <c r="F194" s="12"/>
      <c r="G194" s="13" t="str">
        <f>IF(OR(I194="Open",I194="Partially paid",I194="Due today",I194="Overdue",I194="Partially paid · overdue",I194="Paid",I194="Set as-of date"),ROUND(E194-IF(F194="",0,F194),2),"")</f>
        <v/>
      </c>
      <c r="H194" s="8"/>
      <c r="I194" s="14" t="str">
        <f>IF(AND(A194="",B194="",C194="",D194="",E194="",F194="",H194=""),"",IF(OR(A194="",B194="",C194="",D194="",E194=""),"Incomplete",IF(COUNTIF($L$5:$L$1004,L194)&gt;1,"Check invoice #",IF(OR(COUNT(E194)=0,AND(F194&lt;&gt;"",COUNT(F194)=0)),"Check payment",IF(OR(E194&lt;0,IF(F194="",0,F194)&lt;0,IF(F194="",0,F194)&gt;E194),"Check payment",IF(OR(COUNT(C194)=0,COUNT(D194)=0),"Check dates",IF(D194&lt;C194,"Check dates",IF(ROUND(E194-IF(F194="",0,F194),2)=0,"Paid",IF(Setup!$B$4="","Set as-of date",IF(D194=Setup!$B$4,"Due today",IF(D194&lt;Setup!$B$4,IF(IF(F194="",0,F194)&gt;0,"Partially paid · overdue","Overdue"),IF(IF(F194="",0,F194)&gt;0,"Partially paid","Open"))))))))))))</f>
        <v/>
      </c>
      <c r="J194" s="15" t="str">
        <f>IF(OR(I194="Overdue",I194="Partially paid · overdue"),DATEDIF(D194,Setup!$B$4,"D"),IF(OR(I194="Open",I194="Partially paid",I194="Due today"),0,""))</f>
        <v/>
      </c>
      <c r="K194" s="5"/>
      <c r="L194" t="str">
        <f>IF(A194="","","k"&amp;SUBSTITUTE(SUBSTITUTE(SUBSTITUTE(SUBSTITUTE(SUBSTITUTE(SUBSTITUTE(A194,"~","{t}"),"*","{s}"),"?","{q}"),"&lt;","{lt}"),"&gt;","{gt}"),"=","{eq}"))</f>
        <v/>
      </c>
    </row>
    <row r="195" spans="1:12" x14ac:dyDescent="0.25">
      <c r="A195" s="5"/>
      <c r="B195" s="5"/>
      <c r="C195" s="8"/>
      <c r="D195" s="8"/>
      <c r="E195" s="12"/>
      <c r="F195" s="12"/>
      <c r="G195" s="13" t="str">
        <f>IF(OR(I195="Open",I195="Partially paid",I195="Due today",I195="Overdue",I195="Partially paid · overdue",I195="Paid",I195="Set as-of date"),ROUND(E195-IF(F195="",0,F195),2),"")</f>
        <v/>
      </c>
      <c r="H195" s="8"/>
      <c r="I195" s="14" t="str">
        <f>IF(AND(A195="",B195="",C195="",D195="",E195="",F195="",H195=""),"",IF(OR(A195="",B195="",C195="",D195="",E195=""),"Incomplete",IF(COUNTIF($L$5:$L$1004,L195)&gt;1,"Check invoice #",IF(OR(COUNT(E195)=0,AND(F195&lt;&gt;"",COUNT(F195)=0)),"Check payment",IF(OR(E195&lt;0,IF(F195="",0,F195)&lt;0,IF(F195="",0,F195)&gt;E195),"Check payment",IF(OR(COUNT(C195)=0,COUNT(D195)=0),"Check dates",IF(D195&lt;C195,"Check dates",IF(ROUND(E195-IF(F195="",0,F195),2)=0,"Paid",IF(Setup!$B$4="","Set as-of date",IF(D195=Setup!$B$4,"Due today",IF(D195&lt;Setup!$B$4,IF(IF(F195="",0,F195)&gt;0,"Partially paid · overdue","Overdue"),IF(IF(F195="",0,F195)&gt;0,"Partially paid","Open"))))))))))))</f>
        <v/>
      </c>
      <c r="J195" s="15" t="str">
        <f>IF(OR(I195="Overdue",I195="Partially paid · overdue"),DATEDIF(D195,Setup!$B$4,"D"),IF(OR(I195="Open",I195="Partially paid",I195="Due today"),0,""))</f>
        <v/>
      </c>
      <c r="K195" s="5"/>
      <c r="L195" t="str">
        <f>IF(A195="","","k"&amp;SUBSTITUTE(SUBSTITUTE(SUBSTITUTE(SUBSTITUTE(SUBSTITUTE(SUBSTITUTE(A195,"~","{t}"),"*","{s}"),"?","{q}"),"&lt;","{lt}"),"&gt;","{gt}"),"=","{eq}"))</f>
        <v/>
      </c>
    </row>
    <row r="196" spans="1:12" x14ac:dyDescent="0.25">
      <c r="A196" s="5"/>
      <c r="B196" s="5"/>
      <c r="C196" s="8"/>
      <c r="D196" s="8"/>
      <c r="E196" s="12"/>
      <c r="F196" s="12"/>
      <c r="G196" s="13" t="str">
        <f>IF(OR(I196="Open",I196="Partially paid",I196="Due today",I196="Overdue",I196="Partially paid · overdue",I196="Paid",I196="Set as-of date"),ROUND(E196-IF(F196="",0,F196),2),"")</f>
        <v/>
      </c>
      <c r="H196" s="8"/>
      <c r="I196" s="14" t="str">
        <f>IF(AND(A196="",B196="",C196="",D196="",E196="",F196="",H196=""),"",IF(OR(A196="",B196="",C196="",D196="",E196=""),"Incomplete",IF(COUNTIF($L$5:$L$1004,L196)&gt;1,"Check invoice #",IF(OR(COUNT(E196)=0,AND(F196&lt;&gt;"",COUNT(F196)=0)),"Check payment",IF(OR(E196&lt;0,IF(F196="",0,F196)&lt;0,IF(F196="",0,F196)&gt;E196),"Check payment",IF(OR(COUNT(C196)=0,COUNT(D196)=0),"Check dates",IF(D196&lt;C196,"Check dates",IF(ROUND(E196-IF(F196="",0,F196),2)=0,"Paid",IF(Setup!$B$4="","Set as-of date",IF(D196=Setup!$B$4,"Due today",IF(D196&lt;Setup!$B$4,IF(IF(F196="",0,F196)&gt;0,"Partially paid · overdue","Overdue"),IF(IF(F196="",0,F196)&gt;0,"Partially paid","Open"))))))))))))</f>
        <v/>
      </c>
      <c r="J196" s="15" t="str">
        <f>IF(OR(I196="Overdue",I196="Partially paid · overdue"),DATEDIF(D196,Setup!$B$4,"D"),IF(OR(I196="Open",I196="Partially paid",I196="Due today"),0,""))</f>
        <v/>
      </c>
      <c r="K196" s="5"/>
      <c r="L196" t="str">
        <f>IF(A196="","","k"&amp;SUBSTITUTE(SUBSTITUTE(SUBSTITUTE(SUBSTITUTE(SUBSTITUTE(SUBSTITUTE(A196,"~","{t}"),"*","{s}"),"?","{q}"),"&lt;","{lt}"),"&gt;","{gt}"),"=","{eq}"))</f>
        <v/>
      </c>
    </row>
    <row r="197" spans="1:12" x14ac:dyDescent="0.25">
      <c r="A197" s="5"/>
      <c r="B197" s="5"/>
      <c r="C197" s="8"/>
      <c r="D197" s="8"/>
      <c r="E197" s="12"/>
      <c r="F197" s="12"/>
      <c r="G197" s="13" t="str">
        <f>IF(OR(I197="Open",I197="Partially paid",I197="Due today",I197="Overdue",I197="Partially paid · overdue",I197="Paid",I197="Set as-of date"),ROUND(E197-IF(F197="",0,F197),2),"")</f>
        <v/>
      </c>
      <c r="H197" s="8"/>
      <c r="I197" s="14" t="str">
        <f>IF(AND(A197="",B197="",C197="",D197="",E197="",F197="",H197=""),"",IF(OR(A197="",B197="",C197="",D197="",E197=""),"Incomplete",IF(COUNTIF($L$5:$L$1004,L197)&gt;1,"Check invoice #",IF(OR(COUNT(E197)=0,AND(F197&lt;&gt;"",COUNT(F197)=0)),"Check payment",IF(OR(E197&lt;0,IF(F197="",0,F197)&lt;0,IF(F197="",0,F197)&gt;E197),"Check payment",IF(OR(COUNT(C197)=0,COUNT(D197)=0),"Check dates",IF(D197&lt;C197,"Check dates",IF(ROUND(E197-IF(F197="",0,F197),2)=0,"Paid",IF(Setup!$B$4="","Set as-of date",IF(D197=Setup!$B$4,"Due today",IF(D197&lt;Setup!$B$4,IF(IF(F197="",0,F197)&gt;0,"Partially paid · overdue","Overdue"),IF(IF(F197="",0,F197)&gt;0,"Partially paid","Open"))))))))))))</f>
        <v/>
      </c>
      <c r="J197" s="15" t="str">
        <f>IF(OR(I197="Overdue",I197="Partially paid · overdue"),DATEDIF(D197,Setup!$B$4,"D"),IF(OR(I197="Open",I197="Partially paid",I197="Due today"),0,""))</f>
        <v/>
      </c>
      <c r="K197" s="5"/>
      <c r="L197" t="str">
        <f>IF(A197="","","k"&amp;SUBSTITUTE(SUBSTITUTE(SUBSTITUTE(SUBSTITUTE(SUBSTITUTE(SUBSTITUTE(A197,"~","{t}"),"*","{s}"),"?","{q}"),"&lt;","{lt}"),"&gt;","{gt}"),"=","{eq}"))</f>
        <v/>
      </c>
    </row>
    <row r="198" spans="1:12" x14ac:dyDescent="0.25">
      <c r="A198" s="5"/>
      <c r="B198" s="5"/>
      <c r="C198" s="8"/>
      <c r="D198" s="8"/>
      <c r="E198" s="12"/>
      <c r="F198" s="12"/>
      <c r="G198" s="13" t="str">
        <f>IF(OR(I198="Open",I198="Partially paid",I198="Due today",I198="Overdue",I198="Partially paid · overdue",I198="Paid",I198="Set as-of date"),ROUND(E198-IF(F198="",0,F198),2),"")</f>
        <v/>
      </c>
      <c r="H198" s="8"/>
      <c r="I198" s="14" t="str">
        <f>IF(AND(A198="",B198="",C198="",D198="",E198="",F198="",H198=""),"",IF(OR(A198="",B198="",C198="",D198="",E198=""),"Incomplete",IF(COUNTIF($L$5:$L$1004,L198)&gt;1,"Check invoice #",IF(OR(COUNT(E198)=0,AND(F198&lt;&gt;"",COUNT(F198)=0)),"Check payment",IF(OR(E198&lt;0,IF(F198="",0,F198)&lt;0,IF(F198="",0,F198)&gt;E198),"Check payment",IF(OR(COUNT(C198)=0,COUNT(D198)=0),"Check dates",IF(D198&lt;C198,"Check dates",IF(ROUND(E198-IF(F198="",0,F198),2)=0,"Paid",IF(Setup!$B$4="","Set as-of date",IF(D198=Setup!$B$4,"Due today",IF(D198&lt;Setup!$B$4,IF(IF(F198="",0,F198)&gt;0,"Partially paid · overdue","Overdue"),IF(IF(F198="",0,F198)&gt;0,"Partially paid","Open"))))))))))))</f>
        <v/>
      </c>
      <c r="J198" s="15" t="str">
        <f>IF(OR(I198="Overdue",I198="Partially paid · overdue"),DATEDIF(D198,Setup!$B$4,"D"),IF(OR(I198="Open",I198="Partially paid",I198="Due today"),0,""))</f>
        <v/>
      </c>
      <c r="K198" s="5"/>
      <c r="L198" t="str">
        <f>IF(A198="","","k"&amp;SUBSTITUTE(SUBSTITUTE(SUBSTITUTE(SUBSTITUTE(SUBSTITUTE(SUBSTITUTE(A198,"~","{t}"),"*","{s}"),"?","{q}"),"&lt;","{lt}"),"&gt;","{gt}"),"=","{eq}"))</f>
        <v/>
      </c>
    </row>
    <row r="199" spans="1:12" x14ac:dyDescent="0.25">
      <c r="A199" s="5"/>
      <c r="B199" s="5"/>
      <c r="C199" s="8"/>
      <c r="D199" s="8"/>
      <c r="E199" s="12"/>
      <c r="F199" s="12"/>
      <c r="G199" s="13" t="str">
        <f>IF(OR(I199="Open",I199="Partially paid",I199="Due today",I199="Overdue",I199="Partially paid · overdue",I199="Paid",I199="Set as-of date"),ROUND(E199-IF(F199="",0,F199),2),"")</f>
        <v/>
      </c>
      <c r="H199" s="8"/>
      <c r="I199" s="14" t="str">
        <f>IF(AND(A199="",B199="",C199="",D199="",E199="",F199="",H199=""),"",IF(OR(A199="",B199="",C199="",D199="",E199=""),"Incomplete",IF(COUNTIF($L$5:$L$1004,L199)&gt;1,"Check invoice #",IF(OR(COUNT(E199)=0,AND(F199&lt;&gt;"",COUNT(F199)=0)),"Check payment",IF(OR(E199&lt;0,IF(F199="",0,F199)&lt;0,IF(F199="",0,F199)&gt;E199),"Check payment",IF(OR(COUNT(C199)=0,COUNT(D199)=0),"Check dates",IF(D199&lt;C199,"Check dates",IF(ROUND(E199-IF(F199="",0,F199),2)=0,"Paid",IF(Setup!$B$4="","Set as-of date",IF(D199=Setup!$B$4,"Due today",IF(D199&lt;Setup!$B$4,IF(IF(F199="",0,F199)&gt;0,"Partially paid · overdue","Overdue"),IF(IF(F199="",0,F199)&gt;0,"Partially paid","Open"))))))))))))</f>
        <v/>
      </c>
      <c r="J199" s="15" t="str">
        <f>IF(OR(I199="Overdue",I199="Partially paid · overdue"),DATEDIF(D199,Setup!$B$4,"D"),IF(OR(I199="Open",I199="Partially paid",I199="Due today"),0,""))</f>
        <v/>
      </c>
      <c r="K199" s="5"/>
      <c r="L199" t="str">
        <f>IF(A199="","","k"&amp;SUBSTITUTE(SUBSTITUTE(SUBSTITUTE(SUBSTITUTE(SUBSTITUTE(SUBSTITUTE(A199,"~","{t}"),"*","{s}"),"?","{q}"),"&lt;","{lt}"),"&gt;","{gt}"),"=","{eq}"))</f>
        <v/>
      </c>
    </row>
    <row r="200" spans="1:12" x14ac:dyDescent="0.25">
      <c r="A200" s="5"/>
      <c r="B200" s="5"/>
      <c r="C200" s="8"/>
      <c r="D200" s="8"/>
      <c r="E200" s="12"/>
      <c r="F200" s="12"/>
      <c r="G200" s="13" t="str">
        <f>IF(OR(I200="Open",I200="Partially paid",I200="Due today",I200="Overdue",I200="Partially paid · overdue",I200="Paid",I200="Set as-of date"),ROUND(E200-IF(F200="",0,F200),2),"")</f>
        <v/>
      </c>
      <c r="H200" s="8"/>
      <c r="I200" s="14" t="str">
        <f>IF(AND(A200="",B200="",C200="",D200="",E200="",F200="",H200=""),"",IF(OR(A200="",B200="",C200="",D200="",E200=""),"Incomplete",IF(COUNTIF($L$5:$L$1004,L200)&gt;1,"Check invoice #",IF(OR(COUNT(E200)=0,AND(F200&lt;&gt;"",COUNT(F200)=0)),"Check payment",IF(OR(E200&lt;0,IF(F200="",0,F200)&lt;0,IF(F200="",0,F200)&gt;E200),"Check payment",IF(OR(COUNT(C200)=0,COUNT(D200)=0),"Check dates",IF(D200&lt;C200,"Check dates",IF(ROUND(E200-IF(F200="",0,F200),2)=0,"Paid",IF(Setup!$B$4="","Set as-of date",IF(D200=Setup!$B$4,"Due today",IF(D200&lt;Setup!$B$4,IF(IF(F200="",0,F200)&gt;0,"Partially paid · overdue","Overdue"),IF(IF(F200="",0,F200)&gt;0,"Partially paid","Open"))))))))))))</f>
        <v/>
      </c>
      <c r="J200" s="15" t="str">
        <f>IF(OR(I200="Overdue",I200="Partially paid · overdue"),DATEDIF(D200,Setup!$B$4,"D"),IF(OR(I200="Open",I200="Partially paid",I200="Due today"),0,""))</f>
        <v/>
      </c>
      <c r="K200" s="5"/>
      <c r="L200" t="str">
        <f>IF(A200="","","k"&amp;SUBSTITUTE(SUBSTITUTE(SUBSTITUTE(SUBSTITUTE(SUBSTITUTE(SUBSTITUTE(A200,"~","{t}"),"*","{s}"),"?","{q}"),"&lt;","{lt}"),"&gt;","{gt}"),"=","{eq}"))</f>
        <v/>
      </c>
    </row>
    <row r="201" spans="1:12" x14ac:dyDescent="0.25">
      <c r="A201" s="5"/>
      <c r="B201" s="5"/>
      <c r="C201" s="8"/>
      <c r="D201" s="8"/>
      <c r="E201" s="12"/>
      <c r="F201" s="12"/>
      <c r="G201" s="13" t="str">
        <f>IF(OR(I201="Open",I201="Partially paid",I201="Due today",I201="Overdue",I201="Partially paid · overdue",I201="Paid",I201="Set as-of date"),ROUND(E201-IF(F201="",0,F201),2),"")</f>
        <v/>
      </c>
      <c r="H201" s="8"/>
      <c r="I201" s="14" t="str">
        <f>IF(AND(A201="",B201="",C201="",D201="",E201="",F201="",H201=""),"",IF(OR(A201="",B201="",C201="",D201="",E201=""),"Incomplete",IF(COUNTIF($L$5:$L$1004,L201)&gt;1,"Check invoice #",IF(OR(COUNT(E201)=0,AND(F201&lt;&gt;"",COUNT(F201)=0)),"Check payment",IF(OR(E201&lt;0,IF(F201="",0,F201)&lt;0,IF(F201="",0,F201)&gt;E201),"Check payment",IF(OR(COUNT(C201)=0,COUNT(D201)=0),"Check dates",IF(D201&lt;C201,"Check dates",IF(ROUND(E201-IF(F201="",0,F201),2)=0,"Paid",IF(Setup!$B$4="","Set as-of date",IF(D201=Setup!$B$4,"Due today",IF(D201&lt;Setup!$B$4,IF(IF(F201="",0,F201)&gt;0,"Partially paid · overdue","Overdue"),IF(IF(F201="",0,F201)&gt;0,"Partially paid","Open"))))))))))))</f>
        <v/>
      </c>
      <c r="J201" s="15" t="str">
        <f>IF(OR(I201="Overdue",I201="Partially paid · overdue"),DATEDIF(D201,Setup!$B$4,"D"),IF(OR(I201="Open",I201="Partially paid",I201="Due today"),0,""))</f>
        <v/>
      </c>
      <c r="K201" s="5"/>
      <c r="L201" t="str">
        <f>IF(A201="","","k"&amp;SUBSTITUTE(SUBSTITUTE(SUBSTITUTE(SUBSTITUTE(SUBSTITUTE(SUBSTITUTE(A201,"~","{t}"),"*","{s}"),"?","{q}"),"&lt;","{lt}"),"&gt;","{gt}"),"=","{eq}"))</f>
        <v/>
      </c>
    </row>
    <row r="202" spans="1:12" x14ac:dyDescent="0.25">
      <c r="A202" s="5"/>
      <c r="B202" s="5"/>
      <c r="C202" s="8"/>
      <c r="D202" s="8"/>
      <c r="E202" s="12"/>
      <c r="F202" s="12"/>
      <c r="G202" s="13" t="str">
        <f>IF(OR(I202="Open",I202="Partially paid",I202="Due today",I202="Overdue",I202="Partially paid · overdue",I202="Paid",I202="Set as-of date"),ROUND(E202-IF(F202="",0,F202),2),"")</f>
        <v/>
      </c>
      <c r="H202" s="8"/>
      <c r="I202" s="14" t="str">
        <f>IF(AND(A202="",B202="",C202="",D202="",E202="",F202="",H202=""),"",IF(OR(A202="",B202="",C202="",D202="",E202=""),"Incomplete",IF(COUNTIF($L$5:$L$1004,L202)&gt;1,"Check invoice #",IF(OR(COUNT(E202)=0,AND(F202&lt;&gt;"",COUNT(F202)=0)),"Check payment",IF(OR(E202&lt;0,IF(F202="",0,F202)&lt;0,IF(F202="",0,F202)&gt;E202),"Check payment",IF(OR(COUNT(C202)=0,COUNT(D202)=0),"Check dates",IF(D202&lt;C202,"Check dates",IF(ROUND(E202-IF(F202="",0,F202),2)=0,"Paid",IF(Setup!$B$4="","Set as-of date",IF(D202=Setup!$B$4,"Due today",IF(D202&lt;Setup!$B$4,IF(IF(F202="",0,F202)&gt;0,"Partially paid · overdue","Overdue"),IF(IF(F202="",0,F202)&gt;0,"Partially paid","Open"))))))))))))</f>
        <v/>
      </c>
      <c r="J202" s="15" t="str">
        <f>IF(OR(I202="Overdue",I202="Partially paid · overdue"),DATEDIF(D202,Setup!$B$4,"D"),IF(OR(I202="Open",I202="Partially paid",I202="Due today"),0,""))</f>
        <v/>
      </c>
      <c r="K202" s="5"/>
      <c r="L202" t="str">
        <f>IF(A202="","","k"&amp;SUBSTITUTE(SUBSTITUTE(SUBSTITUTE(SUBSTITUTE(SUBSTITUTE(SUBSTITUTE(A202,"~","{t}"),"*","{s}"),"?","{q}"),"&lt;","{lt}"),"&gt;","{gt}"),"=","{eq}"))</f>
        <v/>
      </c>
    </row>
    <row r="203" spans="1:12" x14ac:dyDescent="0.25">
      <c r="A203" s="5"/>
      <c r="B203" s="5"/>
      <c r="C203" s="8"/>
      <c r="D203" s="8"/>
      <c r="E203" s="12"/>
      <c r="F203" s="12"/>
      <c r="G203" s="13" t="str">
        <f>IF(OR(I203="Open",I203="Partially paid",I203="Due today",I203="Overdue",I203="Partially paid · overdue",I203="Paid",I203="Set as-of date"),ROUND(E203-IF(F203="",0,F203),2),"")</f>
        <v/>
      </c>
      <c r="H203" s="8"/>
      <c r="I203" s="14" t="str">
        <f>IF(AND(A203="",B203="",C203="",D203="",E203="",F203="",H203=""),"",IF(OR(A203="",B203="",C203="",D203="",E203=""),"Incomplete",IF(COUNTIF($L$5:$L$1004,L203)&gt;1,"Check invoice #",IF(OR(COUNT(E203)=0,AND(F203&lt;&gt;"",COUNT(F203)=0)),"Check payment",IF(OR(E203&lt;0,IF(F203="",0,F203)&lt;0,IF(F203="",0,F203)&gt;E203),"Check payment",IF(OR(COUNT(C203)=0,COUNT(D203)=0),"Check dates",IF(D203&lt;C203,"Check dates",IF(ROUND(E203-IF(F203="",0,F203),2)=0,"Paid",IF(Setup!$B$4="","Set as-of date",IF(D203=Setup!$B$4,"Due today",IF(D203&lt;Setup!$B$4,IF(IF(F203="",0,F203)&gt;0,"Partially paid · overdue","Overdue"),IF(IF(F203="",0,F203)&gt;0,"Partially paid","Open"))))))))))))</f>
        <v/>
      </c>
      <c r="J203" s="15" t="str">
        <f>IF(OR(I203="Overdue",I203="Partially paid · overdue"),DATEDIF(D203,Setup!$B$4,"D"),IF(OR(I203="Open",I203="Partially paid",I203="Due today"),0,""))</f>
        <v/>
      </c>
      <c r="K203" s="5"/>
      <c r="L203" t="str">
        <f>IF(A203="","","k"&amp;SUBSTITUTE(SUBSTITUTE(SUBSTITUTE(SUBSTITUTE(SUBSTITUTE(SUBSTITUTE(A203,"~","{t}"),"*","{s}"),"?","{q}"),"&lt;","{lt}"),"&gt;","{gt}"),"=","{eq}"))</f>
        <v/>
      </c>
    </row>
    <row r="204" spans="1:12" x14ac:dyDescent="0.25">
      <c r="A204" s="5"/>
      <c r="B204" s="5"/>
      <c r="C204" s="8"/>
      <c r="D204" s="8"/>
      <c r="E204" s="12"/>
      <c r="F204" s="12"/>
      <c r="G204" s="13" t="str">
        <f>IF(OR(I204="Open",I204="Partially paid",I204="Due today",I204="Overdue",I204="Partially paid · overdue",I204="Paid",I204="Set as-of date"),ROUND(E204-IF(F204="",0,F204),2),"")</f>
        <v/>
      </c>
      <c r="H204" s="8"/>
      <c r="I204" s="14" t="str">
        <f>IF(AND(A204="",B204="",C204="",D204="",E204="",F204="",H204=""),"",IF(OR(A204="",B204="",C204="",D204="",E204=""),"Incomplete",IF(COUNTIF($L$5:$L$1004,L204)&gt;1,"Check invoice #",IF(OR(COUNT(E204)=0,AND(F204&lt;&gt;"",COUNT(F204)=0)),"Check payment",IF(OR(E204&lt;0,IF(F204="",0,F204)&lt;0,IF(F204="",0,F204)&gt;E204),"Check payment",IF(OR(COUNT(C204)=0,COUNT(D204)=0),"Check dates",IF(D204&lt;C204,"Check dates",IF(ROUND(E204-IF(F204="",0,F204),2)=0,"Paid",IF(Setup!$B$4="","Set as-of date",IF(D204=Setup!$B$4,"Due today",IF(D204&lt;Setup!$B$4,IF(IF(F204="",0,F204)&gt;0,"Partially paid · overdue","Overdue"),IF(IF(F204="",0,F204)&gt;0,"Partially paid","Open"))))))))))))</f>
        <v/>
      </c>
      <c r="J204" s="15" t="str">
        <f>IF(OR(I204="Overdue",I204="Partially paid · overdue"),DATEDIF(D204,Setup!$B$4,"D"),IF(OR(I204="Open",I204="Partially paid",I204="Due today"),0,""))</f>
        <v/>
      </c>
      <c r="K204" s="5"/>
      <c r="L204" t="str">
        <f>IF(A204="","","k"&amp;SUBSTITUTE(SUBSTITUTE(SUBSTITUTE(SUBSTITUTE(SUBSTITUTE(SUBSTITUTE(A204,"~","{t}"),"*","{s}"),"?","{q}"),"&lt;","{lt}"),"&gt;","{gt}"),"=","{eq}"))</f>
        <v/>
      </c>
    </row>
    <row r="205" spans="1:12" x14ac:dyDescent="0.25">
      <c r="A205" s="5"/>
      <c r="B205" s="5"/>
      <c r="C205" s="8"/>
      <c r="D205" s="8"/>
      <c r="E205" s="12"/>
      <c r="F205" s="12"/>
      <c r="G205" s="13" t="str">
        <f>IF(OR(I205="Open",I205="Partially paid",I205="Due today",I205="Overdue",I205="Partially paid · overdue",I205="Paid",I205="Set as-of date"),ROUND(E205-IF(F205="",0,F205),2),"")</f>
        <v/>
      </c>
      <c r="H205" s="8"/>
      <c r="I205" s="14" t="str">
        <f>IF(AND(A205="",B205="",C205="",D205="",E205="",F205="",H205=""),"",IF(OR(A205="",B205="",C205="",D205="",E205=""),"Incomplete",IF(COUNTIF($L$5:$L$1004,L205)&gt;1,"Check invoice #",IF(OR(COUNT(E205)=0,AND(F205&lt;&gt;"",COUNT(F205)=0)),"Check payment",IF(OR(E205&lt;0,IF(F205="",0,F205)&lt;0,IF(F205="",0,F205)&gt;E205),"Check payment",IF(OR(COUNT(C205)=0,COUNT(D205)=0),"Check dates",IF(D205&lt;C205,"Check dates",IF(ROUND(E205-IF(F205="",0,F205),2)=0,"Paid",IF(Setup!$B$4="","Set as-of date",IF(D205=Setup!$B$4,"Due today",IF(D205&lt;Setup!$B$4,IF(IF(F205="",0,F205)&gt;0,"Partially paid · overdue","Overdue"),IF(IF(F205="",0,F205)&gt;0,"Partially paid","Open"))))))))))))</f>
        <v/>
      </c>
      <c r="J205" s="15" t="str">
        <f>IF(OR(I205="Overdue",I205="Partially paid · overdue"),DATEDIF(D205,Setup!$B$4,"D"),IF(OR(I205="Open",I205="Partially paid",I205="Due today"),0,""))</f>
        <v/>
      </c>
      <c r="K205" s="5"/>
      <c r="L205" t="str">
        <f>IF(A205="","","k"&amp;SUBSTITUTE(SUBSTITUTE(SUBSTITUTE(SUBSTITUTE(SUBSTITUTE(SUBSTITUTE(A205,"~","{t}"),"*","{s}"),"?","{q}"),"&lt;","{lt}"),"&gt;","{gt}"),"=","{eq}"))</f>
        <v/>
      </c>
    </row>
    <row r="206" spans="1:12" x14ac:dyDescent="0.25">
      <c r="A206" s="5"/>
      <c r="B206" s="5"/>
      <c r="C206" s="8"/>
      <c r="D206" s="8"/>
      <c r="E206" s="12"/>
      <c r="F206" s="12"/>
      <c r="G206" s="13" t="str">
        <f>IF(OR(I206="Open",I206="Partially paid",I206="Due today",I206="Overdue",I206="Partially paid · overdue",I206="Paid",I206="Set as-of date"),ROUND(E206-IF(F206="",0,F206),2),"")</f>
        <v/>
      </c>
      <c r="H206" s="8"/>
      <c r="I206" s="14" t="str">
        <f>IF(AND(A206="",B206="",C206="",D206="",E206="",F206="",H206=""),"",IF(OR(A206="",B206="",C206="",D206="",E206=""),"Incomplete",IF(COUNTIF($L$5:$L$1004,L206)&gt;1,"Check invoice #",IF(OR(COUNT(E206)=0,AND(F206&lt;&gt;"",COUNT(F206)=0)),"Check payment",IF(OR(E206&lt;0,IF(F206="",0,F206)&lt;0,IF(F206="",0,F206)&gt;E206),"Check payment",IF(OR(COUNT(C206)=0,COUNT(D206)=0),"Check dates",IF(D206&lt;C206,"Check dates",IF(ROUND(E206-IF(F206="",0,F206),2)=0,"Paid",IF(Setup!$B$4="","Set as-of date",IF(D206=Setup!$B$4,"Due today",IF(D206&lt;Setup!$B$4,IF(IF(F206="",0,F206)&gt;0,"Partially paid · overdue","Overdue"),IF(IF(F206="",0,F206)&gt;0,"Partially paid","Open"))))))))))))</f>
        <v/>
      </c>
      <c r="J206" s="15" t="str">
        <f>IF(OR(I206="Overdue",I206="Partially paid · overdue"),DATEDIF(D206,Setup!$B$4,"D"),IF(OR(I206="Open",I206="Partially paid",I206="Due today"),0,""))</f>
        <v/>
      </c>
      <c r="K206" s="5"/>
      <c r="L206" t="str">
        <f>IF(A206="","","k"&amp;SUBSTITUTE(SUBSTITUTE(SUBSTITUTE(SUBSTITUTE(SUBSTITUTE(SUBSTITUTE(A206,"~","{t}"),"*","{s}"),"?","{q}"),"&lt;","{lt}"),"&gt;","{gt}"),"=","{eq}"))</f>
        <v/>
      </c>
    </row>
    <row r="207" spans="1:12" x14ac:dyDescent="0.25">
      <c r="A207" s="5"/>
      <c r="B207" s="5"/>
      <c r="C207" s="8"/>
      <c r="D207" s="8"/>
      <c r="E207" s="12"/>
      <c r="F207" s="12"/>
      <c r="G207" s="13" t="str">
        <f>IF(OR(I207="Open",I207="Partially paid",I207="Due today",I207="Overdue",I207="Partially paid · overdue",I207="Paid",I207="Set as-of date"),ROUND(E207-IF(F207="",0,F207),2),"")</f>
        <v/>
      </c>
      <c r="H207" s="8"/>
      <c r="I207" s="14" t="str">
        <f>IF(AND(A207="",B207="",C207="",D207="",E207="",F207="",H207=""),"",IF(OR(A207="",B207="",C207="",D207="",E207=""),"Incomplete",IF(COUNTIF($L$5:$L$1004,L207)&gt;1,"Check invoice #",IF(OR(COUNT(E207)=0,AND(F207&lt;&gt;"",COUNT(F207)=0)),"Check payment",IF(OR(E207&lt;0,IF(F207="",0,F207)&lt;0,IF(F207="",0,F207)&gt;E207),"Check payment",IF(OR(COUNT(C207)=0,COUNT(D207)=0),"Check dates",IF(D207&lt;C207,"Check dates",IF(ROUND(E207-IF(F207="",0,F207),2)=0,"Paid",IF(Setup!$B$4="","Set as-of date",IF(D207=Setup!$B$4,"Due today",IF(D207&lt;Setup!$B$4,IF(IF(F207="",0,F207)&gt;0,"Partially paid · overdue","Overdue"),IF(IF(F207="",0,F207)&gt;0,"Partially paid","Open"))))))))))))</f>
        <v/>
      </c>
      <c r="J207" s="15" t="str">
        <f>IF(OR(I207="Overdue",I207="Partially paid · overdue"),DATEDIF(D207,Setup!$B$4,"D"),IF(OR(I207="Open",I207="Partially paid",I207="Due today"),0,""))</f>
        <v/>
      </c>
      <c r="K207" s="5"/>
      <c r="L207" t="str">
        <f>IF(A207="","","k"&amp;SUBSTITUTE(SUBSTITUTE(SUBSTITUTE(SUBSTITUTE(SUBSTITUTE(SUBSTITUTE(A207,"~","{t}"),"*","{s}"),"?","{q}"),"&lt;","{lt}"),"&gt;","{gt}"),"=","{eq}"))</f>
        <v/>
      </c>
    </row>
    <row r="208" spans="1:12" x14ac:dyDescent="0.25">
      <c r="A208" s="5"/>
      <c r="B208" s="5"/>
      <c r="C208" s="8"/>
      <c r="D208" s="8"/>
      <c r="E208" s="12"/>
      <c r="F208" s="12"/>
      <c r="G208" s="13" t="str">
        <f>IF(OR(I208="Open",I208="Partially paid",I208="Due today",I208="Overdue",I208="Partially paid · overdue",I208="Paid",I208="Set as-of date"),ROUND(E208-IF(F208="",0,F208),2),"")</f>
        <v/>
      </c>
      <c r="H208" s="8"/>
      <c r="I208" s="14" t="str">
        <f>IF(AND(A208="",B208="",C208="",D208="",E208="",F208="",H208=""),"",IF(OR(A208="",B208="",C208="",D208="",E208=""),"Incomplete",IF(COUNTIF($L$5:$L$1004,L208)&gt;1,"Check invoice #",IF(OR(COUNT(E208)=0,AND(F208&lt;&gt;"",COUNT(F208)=0)),"Check payment",IF(OR(E208&lt;0,IF(F208="",0,F208)&lt;0,IF(F208="",0,F208)&gt;E208),"Check payment",IF(OR(COUNT(C208)=0,COUNT(D208)=0),"Check dates",IF(D208&lt;C208,"Check dates",IF(ROUND(E208-IF(F208="",0,F208),2)=0,"Paid",IF(Setup!$B$4="","Set as-of date",IF(D208=Setup!$B$4,"Due today",IF(D208&lt;Setup!$B$4,IF(IF(F208="",0,F208)&gt;0,"Partially paid · overdue","Overdue"),IF(IF(F208="",0,F208)&gt;0,"Partially paid","Open"))))))))))))</f>
        <v/>
      </c>
      <c r="J208" s="15" t="str">
        <f>IF(OR(I208="Overdue",I208="Partially paid · overdue"),DATEDIF(D208,Setup!$B$4,"D"),IF(OR(I208="Open",I208="Partially paid",I208="Due today"),0,""))</f>
        <v/>
      </c>
      <c r="K208" s="5"/>
      <c r="L208" t="str">
        <f>IF(A208="","","k"&amp;SUBSTITUTE(SUBSTITUTE(SUBSTITUTE(SUBSTITUTE(SUBSTITUTE(SUBSTITUTE(A208,"~","{t}"),"*","{s}"),"?","{q}"),"&lt;","{lt}"),"&gt;","{gt}"),"=","{eq}"))</f>
        <v/>
      </c>
    </row>
    <row r="209" spans="1:12" x14ac:dyDescent="0.25">
      <c r="A209" s="5"/>
      <c r="B209" s="5"/>
      <c r="C209" s="8"/>
      <c r="D209" s="8"/>
      <c r="E209" s="12"/>
      <c r="F209" s="12"/>
      <c r="G209" s="13" t="str">
        <f>IF(OR(I209="Open",I209="Partially paid",I209="Due today",I209="Overdue",I209="Partially paid · overdue",I209="Paid",I209="Set as-of date"),ROUND(E209-IF(F209="",0,F209),2),"")</f>
        <v/>
      </c>
      <c r="H209" s="8"/>
      <c r="I209" s="14" t="str">
        <f>IF(AND(A209="",B209="",C209="",D209="",E209="",F209="",H209=""),"",IF(OR(A209="",B209="",C209="",D209="",E209=""),"Incomplete",IF(COUNTIF($L$5:$L$1004,L209)&gt;1,"Check invoice #",IF(OR(COUNT(E209)=0,AND(F209&lt;&gt;"",COUNT(F209)=0)),"Check payment",IF(OR(E209&lt;0,IF(F209="",0,F209)&lt;0,IF(F209="",0,F209)&gt;E209),"Check payment",IF(OR(COUNT(C209)=0,COUNT(D209)=0),"Check dates",IF(D209&lt;C209,"Check dates",IF(ROUND(E209-IF(F209="",0,F209),2)=0,"Paid",IF(Setup!$B$4="","Set as-of date",IF(D209=Setup!$B$4,"Due today",IF(D209&lt;Setup!$B$4,IF(IF(F209="",0,F209)&gt;0,"Partially paid · overdue","Overdue"),IF(IF(F209="",0,F209)&gt;0,"Partially paid","Open"))))))))))))</f>
        <v/>
      </c>
      <c r="J209" s="15" t="str">
        <f>IF(OR(I209="Overdue",I209="Partially paid · overdue"),DATEDIF(D209,Setup!$B$4,"D"),IF(OR(I209="Open",I209="Partially paid",I209="Due today"),0,""))</f>
        <v/>
      </c>
      <c r="K209" s="5"/>
      <c r="L209" t="str">
        <f>IF(A209="","","k"&amp;SUBSTITUTE(SUBSTITUTE(SUBSTITUTE(SUBSTITUTE(SUBSTITUTE(SUBSTITUTE(A209,"~","{t}"),"*","{s}"),"?","{q}"),"&lt;","{lt}"),"&gt;","{gt}"),"=","{eq}"))</f>
        <v/>
      </c>
    </row>
    <row r="210" spans="1:12" x14ac:dyDescent="0.25">
      <c r="A210" s="5"/>
      <c r="B210" s="5"/>
      <c r="C210" s="8"/>
      <c r="D210" s="8"/>
      <c r="E210" s="12"/>
      <c r="F210" s="12"/>
      <c r="G210" s="13" t="str">
        <f>IF(OR(I210="Open",I210="Partially paid",I210="Due today",I210="Overdue",I210="Partially paid · overdue",I210="Paid",I210="Set as-of date"),ROUND(E210-IF(F210="",0,F210),2),"")</f>
        <v/>
      </c>
      <c r="H210" s="8"/>
      <c r="I210" s="14" t="str">
        <f>IF(AND(A210="",B210="",C210="",D210="",E210="",F210="",H210=""),"",IF(OR(A210="",B210="",C210="",D210="",E210=""),"Incomplete",IF(COUNTIF($L$5:$L$1004,L210)&gt;1,"Check invoice #",IF(OR(COUNT(E210)=0,AND(F210&lt;&gt;"",COUNT(F210)=0)),"Check payment",IF(OR(E210&lt;0,IF(F210="",0,F210)&lt;0,IF(F210="",0,F210)&gt;E210),"Check payment",IF(OR(COUNT(C210)=0,COUNT(D210)=0),"Check dates",IF(D210&lt;C210,"Check dates",IF(ROUND(E210-IF(F210="",0,F210),2)=0,"Paid",IF(Setup!$B$4="","Set as-of date",IF(D210=Setup!$B$4,"Due today",IF(D210&lt;Setup!$B$4,IF(IF(F210="",0,F210)&gt;0,"Partially paid · overdue","Overdue"),IF(IF(F210="",0,F210)&gt;0,"Partially paid","Open"))))))))))))</f>
        <v/>
      </c>
      <c r="J210" s="15" t="str">
        <f>IF(OR(I210="Overdue",I210="Partially paid · overdue"),DATEDIF(D210,Setup!$B$4,"D"),IF(OR(I210="Open",I210="Partially paid",I210="Due today"),0,""))</f>
        <v/>
      </c>
      <c r="K210" s="5"/>
      <c r="L210" t="str">
        <f>IF(A210="","","k"&amp;SUBSTITUTE(SUBSTITUTE(SUBSTITUTE(SUBSTITUTE(SUBSTITUTE(SUBSTITUTE(A210,"~","{t}"),"*","{s}"),"?","{q}"),"&lt;","{lt}"),"&gt;","{gt}"),"=","{eq}"))</f>
        <v/>
      </c>
    </row>
    <row r="211" spans="1:12" x14ac:dyDescent="0.25">
      <c r="A211" s="5"/>
      <c r="B211" s="5"/>
      <c r="C211" s="8"/>
      <c r="D211" s="8"/>
      <c r="E211" s="12"/>
      <c r="F211" s="12"/>
      <c r="G211" s="13" t="str">
        <f>IF(OR(I211="Open",I211="Partially paid",I211="Due today",I211="Overdue",I211="Partially paid · overdue",I211="Paid",I211="Set as-of date"),ROUND(E211-IF(F211="",0,F211),2),"")</f>
        <v/>
      </c>
      <c r="H211" s="8"/>
      <c r="I211" s="14" t="str">
        <f>IF(AND(A211="",B211="",C211="",D211="",E211="",F211="",H211=""),"",IF(OR(A211="",B211="",C211="",D211="",E211=""),"Incomplete",IF(COUNTIF($L$5:$L$1004,L211)&gt;1,"Check invoice #",IF(OR(COUNT(E211)=0,AND(F211&lt;&gt;"",COUNT(F211)=0)),"Check payment",IF(OR(E211&lt;0,IF(F211="",0,F211)&lt;0,IF(F211="",0,F211)&gt;E211),"Check payment",IF(OR(COUNT(C211)=0,COUNT(D211)=0),"Check dates",IF(D211&lt;C211,"Check dates",IF(ROUND(E211-IF(F211="",0,F211),2)=0,"Paid",IF(Setup!$B$4="","Set as-of date",IF(D211=Setup!$B$4,"Due today",IF(D211&lt;Setup!$B$4,IF(IF(F211="",0,F211)&gt;0,"Partially paid · overdue","Overdue"),IF(IF(F211="",0,F211)&gt;0,"Partially paid","Open"))))))))))))</f>
        <v/>
      </c>
      <c r="J211" s="15" t="str">
        <f>IF(OR(I211="Overdue",I211="Partially paid · overdue"),DATEDIF(D211,Setup!$B$4,"D"),IF(OR(I211="Open",I211="Partially paid",I211="Due today"),0,""))</f>
        <v/>
      </c>
      <c r="K211" s="5"/>
      <c r="L211" t="str">
        <f>IF(A211="","","k"&amp;SUBSTITUTE(SUBSTITUTE(SUBSTITUTE(SUBSTITUTE(SUBSTITUTE(SUBSTITUTE(A211,"~","{t}"),"*","{s}"),"?","{q}"),"&lt;","{lt}"),"&gt;","{gt}"),"=","{eq}"))</f>
        <v/>
      </c>
    </row>
    <row r="212" spans="1:12" x14ac:dyDescent="0.25">
      <c r="A212" s="5"/>
      <c r="B212" s="5"/>
      <c r="C212" s="8"/>
      <c r="D212" s="8"/>
      <c r="E212" s="12"/>
      <c r="F212" s="12"/>
      <c r="G212" s="13" t="str">
        <f>IF(OR(I212="Open",I212="Partially paid",I212="Due today",I212="Overdue",I212="Partially paid · overdue",I212="Paid",I212="Set as-of date"),ROUND(E212-IF(F212="",0,F212),2),"")</f>
        <v/>
      </c>
      <c r="H212" s="8"/>
      <c r="I212" s="14" t="str">
        <f>IF(AND(A212="",B212="",C212="",D212="",E212="",F212="",H212=""),"",IF(OR(A212="",B212="",C212="",D212="",E212=""),"Incomplete",IF(COUNTIF($L$5:$L$1004,L212)&gt;1,"Check invoice #",IF(OR(COUNT(E212)=0,AND(F212&lt;&gt;"",COUNT(F212)=0)),"Check payment",IF(OR(E212&lt;0,IF(F212="",0,F212)&lt;0,IF(F212="",0,F212)&gt;E212),"Check payment",IF(OR(COUNT(C212)=0,COUNT(D212)=0),"Check dates",IF(D212&lt;C212,"Check dates",IF(ROUND(E212-IF(F212="",0,F212),2)=0,"Paid",IF(Setup!$B$4="","Set as-of date",IF(D212=Setup!$B$4,"Due today",IF(D212&lt;Setup!$B$4,IF(IF(F212="",0,F212)&gt;0,"Partially paid · overdue","Overdue"),IF(IF(F212="",0,F212)&gt;0,"Partially paid","Open"))))))))))))</f>
        <v/>
      </c>
      <c r="J212" s="15" t="str">
        <f>IF(OR(I212="Overdue",I212="Partially paid · overdue"),DATEDIF(D212,Setup!$B$4,"D"),IF(OR(I212="Open",I212="Partially paid",I212="Due today"),0,""))</f>
        <v/>
      </c>
      <c r="K212" s="5"/>
      <c r="L212" t="str">
        <f>IF(A212="","","k"&amp;SUBSTITUTE(SUBSTITUTE(SUBSTITUTE(SUBSTITUTE(SUBSTITUTE(SUBSTITUTE(A212,"~","{t}"),"*","{s}"),"?","{q}"),"&lt;","{lt}"),"&gt;","{gt}"),"=","{eq}"))</f>
        <v/>
      </c>
    </row>
    <row r="213" spans="1:12" x14ac:dyDescent="0.25">
      <c r="A213" s="5"/>
      <c r="B213" s="5"/>
      <c r="C213" s="8"/>
      <c r="D213" s="8"/>
      <c r="E213" s="12"/>
      <c r="F213" s="12"/>
      <c r="G213" s="13" t="str">
        <f>IF(OR(I213="Open",I213="Partially paid",I213="Due today",I213="Overdue",I213="Partially paid · overdue",I213="Paid",I213="Set as-of date"),ROUND(E213-IF(F213="",0,F213),2),"")</f>
        <v/>
      </c>
      <c r="H213" s="8"/>
      <c r="I213" s="14" t="str">
        <f>IF(AND(A213="",B213="",C213="",D213="",E213="",F213="",H213=""),"",IF(OR(A213="",B213="",C213="",D213="",E213=""),"Incomplete",IF(COUNTIF($L$5:$L$1004,L213)&gt;1,"Check invoice #",IF(OR(COUNT(E213)=0,AND(F213&lt;&gt;"",COUNT(F213)=0)),"Check payment",IF(OR(E213&lt;0,IF(F213="",0,F213)&lt;0,IF(F213="",0,F213)&gt;E213),"Check payment",IF(OR(COUNT(C213)=0,COUNT(D213)=0),"Check dates",IF(D213&lt;C213,"Check dates",IF(ROUND(E213-IF(F213="",0,F213),2)=0,"Paid",IF(Setup!$B$4="","Set as-of date",IF(D213=Setup!$B$4,"Due today",IF(D213&lt;Setup!$B$4,IF(IF(F213="",0,F213)&gt;0,"Partially paid · overdue","Overdue"),IF(IF(F213="",0,F213)&gt;0,"Partially paid","Open"))))))))))))</f>
        <v/>
      </c>
      <c r="J213" s="15" t="str">
        <f>IF(OR(I213="Overdue",I213="Partially paid · overdue"),DATEDIF(D213,Setup!$B$4,"D"),IF(OR(I213="Open",I213="Partially paid",I213="Due today"),0,""))</f>
        <v/>
      </c>
      <c r="K213" s="5"/>
      <c r="L213" t="str">
        <f>IF(A213="","","k"&amp;SUBSTITUTE(SUBSTITUTE(SUBSTITUTE(SUBSTITUTE(SUBSTITUTE(SUBSTITUTE(A213,"~","{t}"),"*","{s}"),"?","{q}"),"&lt;","{lt}"),"&gt;","{gt}"),"=","{eq}"))</f>
        <v/>
      </c>
    </row>
    <row r="214" spans="1:12" x14ac:dyDescent="0.25">
      <c r="A214" s="5"/>
      <c r="B214" s="5"/>
      <c r="C214" s="8"/>
      <c r="D214" s="8"/>
      <c r="E214" s="12"/>
      <c r="F214" s="12"/>
      <c r="G214" s="13" t="str">
        <f>IF(OR(I214="Open",I214="Partially paid",I214="Due today",I214="Overdue",I214="Partially paid · overdue",I214="Paid",I214="Set as-of date"),ROUND(E214-IF(F214="",0,F214),2),"")</f>
        <v/>
      </c>
      <c r="H214" s="8"/>
      <c r="I214" s="14" t="str">
        <f>IF(AND(A214="",B214="",C214="",D214="",E214="",F214="",H214=""),"",IF(OR(A214="",B214="",C214="",D214="",E214=""),"Incomplete",IF(COUNTIF($L$5:$L$1004,L214)&gt;1,"Check invoice #",IF(OR(COUNT(E214)=0,AND(F214&lt;&gt;"",COUNT(F214)=0)),"Check payment",IF(OR(E214&lt;0,IF(F214="",0,F214)&lt;0,IF(F214="",0,F214)&gt;E214),"Check payment",IF(OR(COUNT(C214)=0,COUNT(D214)=0),"Check dates",IF(D214&lt;C214,"Check dates",IF(ROUND(E214-IF(F214="",0,F214),2)=0,"Paid",IF(Setup!$B$4="","Set as-of date",IF(D214=Setup!$B$4,"Due today",IF(D214&lt;Setup!$B$4,IF(IF(F214="",0,F214)&gt;0,"Partially paid · overdue","Overdue"),IF(IF(F214="",0,F214)&gt;0,"Partially paid","Open"))))))))))))</f>
        <v/>
      </c>
      <c r="J214" s="15" t="str">
        <f>IF(OR(I214="Overdue",I214="Partially paid · overdue"),DATEDIF(D214,Setup!$B$4,"D"),IF(OR(I214="Open",I214="Partially paid",I214="Due today"),0,""))</f>
        <v/>
      </c>
      <c r="K214" s="5"/>
      <c r="L214" t="str">
        <f>IF(A214="","","k"&amp;SUBSTITUTE(SUBSTITUTE(SUBSTITUTE(SUBSTITUTE(SUBSTITUTE(SUBSTITUTE(A214,"~","{t}"),"*","{s}"),"?","{q}"),"&lt;","{lt}"),"&gt;","{gt}"),"=","{eq}"))</f>
        <v/>
      </c>
    </row>
    <row r="215" spans="1:12" x14ac:dyDescent="0.25">
      <c r="A215" s="5"/>
      <c r="B215" s="5"/>
      <c r="C215" s="8"/>
      <c r="D215" s="8"/>
      <c r="E215" s="12"/>
      <c r="F215" s="12"/>
      <c r="G215" s="13" t="str">
        <f>IF(OR(I215="Open",I215="Partially paid",I215="Due today",I215="Overdue",I215="Partially paid · overdue",I215="Paid",I215="Set as-of date"),ROUND(E215-IF(F215="",0,F215),2),"")</f>
        <v/>
      </c>
      <c r="H215" s="8"/>
      <c r="I215" s="14" t="str">
        <f>IF(AND(A215="",B215="",C215="",D215="",E215="",F215="",H215=""),"",IF(OR(A215="",B215="",C215="",D215="",E215=""),"Incomplete",IF(COUNTIF($L$5:$L$1004,L215)&gt;1,"Check invoice #",IF(OR(COUNT(E215)=0,AND(F215&lt;&gt;"",COUNT(F215)=0)),"Check payment",IF(OR(E215&lt;0,IF(F215="",0,F215)&lt;0,IF(F215="",0,F215)&gt;E215),"Check payment",IF(OR(COUNT(C215)=0,COUNT(D215)=0),"Check dates",IF(D215&lt;C215,"Check dates",IF(ROUND(E215-IF(F215="",0,F215),2)=0,"Paid",IF(Setup!$B$4="","Set as-of date",IF(D215=Setup!$B$4,"Due today",IF(D215&lt;Setup!$B$4,IF(IF(F215="",0,F215)&gt;0,"Partially paid · overdue","Overdue"),IF(IF(F215="",0,F215)&gt;0,"Partially paid","Open"))))))))))))</f>
        <v/>
      </c>
      <c r="J215" s="15" t="str">
        <f>IF(OR(I215="Overdue",I215="Partially paid · overdue"),DATEDIF(D215,Setup!$B$4,"D"),IF(OR(I215="Open",I215="Partially paid",I215="Due today"),0,""))</f>
        <v/>
      </c>
      <c r="K215" s="5"/>
      <c r="L215" t="str">
        <f>IF(A215="","","k"&amp;SUBSTITUTE(SUBSTITUTE(SUBSTITUTE(SUBSTITUTE(SUBSTITUTE(SUBSTITUTE(A215,"~","{t}"),"*","{s}"),"?","{q}"),"&lt;","{lt}"),"&gt;","{gt}"),"=","{eq}"))</f>
        <v/>
      </c>
    </row>
    <row r="216" spans="1:12" x14ac:dyDescent="0.25">
      <c r="A216" s="5"/>
      <c r="B216" s="5"/>
      <c r="C216" s="8"/>
      <c r="D216" s="8"/>
      <c r="E216" s="12"/>
      <c r="F216" s="12"/>
      <c r="G216" s="13" t="str">
        <f>IF(OR(I216="Open",I216="Partially paid",I216="Due today",I216="Overdue",I216="Partially paid · overdue",I216="Paid",I216="Set as-of date"),ROUND(E216-IF(F216="",0,F216),2),"")</f>
        <v/>
      </c>
      <c r="H216" s="8"/>
      <c r="I216" s="14" t="str">
        <f>IF(AND(A216="",B216="",C216="",D216="",E216="",F216="",H216=""),"",IF(OR(A216="",B216="",C216="",D216="",E216=""),"Incomplete",IF(COUNTIF($L$5:$L$1004,L216)&gt;1,"Check invoice #",IF(OR(COUNT(E216)=0,AND(F216&lt;&gt;"",COUNT(F216)=0)),"Check payment",IF(OR(E216&lt;0,IF(F216="",0,F216)&lt;0,IF(F216="",0,F216)&gt;E216),"Check payment",IF(OR(COUNT(C216)=0,COUNT(D216)=0),"Check dates",IF(D216&lt;C216,"Check dates",IF(ROUND(E216-IF(F216="",0,F216),2)=0,"Paid",IF(Setup!$B$4="","Set as-of date",IF(D216=Setup!$B$4,"Due today",IF(D216&lt;Setup!$B$4,IF(IF(F216="",0,F216)&gt;0,"Partially paid · overdue","Overdue"),IF(IF(F216="",0,F216)&gt;0,"Partially paid","Open"))))))))))))</f>
        <v/>
      </c>
      <c r="J216" s="15" t="str">
        <f>IF(OR(I216="Overdue",I216="Partially paid · overdue"),DATEDIF(D216,Setup!$B$4,"D"),IF(OR(I216="Open",I216="Partially paid",I216="Due today"),0,""))</f>
        <v/>
      </c>
      <c r="K216" s="5"/>
      <c r="L216" t="str">
        <f>IF(A216="","","k"&amp;SUBSTITUTE(SUBSTITUTE(SUBSTITUTE(SUBSTITUTE(SUBSTITUTE(SUBSTITUTE(A216,"~","{t}"),"*","{s}"),"?","{q}"),"&lt;","{lt}"),"&gt;","{gt}"),"=","{eq}"))</f>
        <v/>
      </c>
    </row>
    <row r="217" spans="1:12" x14ac:dyDescent="0.25">
      <c r="A217" s="5"/>
      <c r="B217" s="5"/>
      <c r="C217" s="8"/>
      <c r="D217" s="8"/>
      <c r="E217" s="12"/>
      <c r="F217" s="12"/>
      <c r="G217" s="13" t="str">
        <f>IF(OR(I217="Open",I217="Partially paid",I217="Due today",I217="Overdue",I217="Partially paid · overdue",I217="Paid",I217="Set as-of date"),ROUND(E217-IF(F217="",0,F217),2),"")</f>
        <v/>
      </c>
      <c r="H217" s="8"/>
      <c r="I217" s="14" t="str">
        <f>IF(AND(A217="",B217="",C217="",D217="",E217="",F217="",H217=""),"",IF(OR(A217="",B217="",C217="",D217="",E217=""),"Incomplete",IF(COUNTIF($L$5:$L$1004,L217)&gt;1,"Check invoice #",IF(OR(COUNT(E217)=0,AND(F217&lt;&gt;"",COUNT(F217)=0)),"Check payment",IF(OR(E217&lt;0,IF(F217="",0,F217)&lt;0,IF(F217="",0,F217)&gt;E217),"Check payment",IF(OR(COUNT(C217)=0,COUNT(D217)=0),"Check dates",IF(D217&lt;C217,"Check dates",IF(ROUND(E217-IF(F217="",0,F217),2)=0,"Paid",IF(Setup!$B$4="","Set as-of date",IF(D217=Setup!$B$4,"Due today",IF(D217&lt;Setup!$B$4,IF(IF(F217="",0,F217)&gt;0,"Partially paid · overdue","Overdue"),IF(IF(F217="",0,F217)&gt;0,"Partially paid","Open"))))))))))))</f>
        <v/>
      </c>
      <c r="J217" s="15" t="str">
        <f>IF(OR(I217="Overdue",I217="Partially paid · overdue"),DATEDIF(D217,Setup!$B$4,"D"),IF(OR(I217="Open",I217="Partially paid",I217="Due today"),0,""))</f>
        <v/>
      </c>
      <c r="K217" s="5"/>
      <c r="L217" t="str">
        <f>IF(A217="","","k"&amp;SUBSTITUTE(SUBSTITUTE(SUBSTITUTE(SUBSTITUTE(SUBSTITUTE(SUBSTITUTE(A217,"~","{t}"),"*","{s}"),"?","{q}"),"&lt;","{lt}"),"&gt;","{gt}"),"=","{eq}"))</f>
        <v/>
      </c>
    </row>
    <row r="218" spans="1:12" x14ac:dyDescent="0.25">
      <c r="A218" s="5"/>
      <c r="B218" s="5"/>
      <c r="C218" s="8"/>
      <c r="D218" s="8"/>
      <c r="E218" s="12"/>
      <c r="F218" s="12"/>
      <c r="G218" s="13" t="str">
        <f>IF(OR(I218="Open",I218="Partially paid",I218="Due today",I218="Overdue",I218="Partially paid · overdue",I218="Paid",I218="Set as-of date"),ROUND(E218-IF(F218="",0,F218),2),"")</f>
        <v/>
      </c>
      <c r="H218" s="8"/>
      <c r="I218" s="14" t="str">
        <f>IF(AND(A218="",B218="",C218="",D218="",E218="",F218="",H218=""),"",IF(OR(A218="",B218="",C218="",D218="",E218=""),"Incomplete",IF(COUNTIF($L$5:$L$1004,L218)&gt;1,"Check invoice #",IF(OR(COUNT(E218)=0,AND(F218&lt;&gt;"",COUNT(F218)=0)),"Check payment",IF(OR(E218&lt;0,IF(F218="",0,F218)&lt;0,IF(F218="",0,F218)&gt;E218),"Check payment",IF(OR(COUNT(C218)=0,COUNT(D218)=0),"Check dates",IF(D218&lt;C218,"Check dates",IF(ROUND(E218-IF(F218="",0,F218),2)=0,"Paid",IF(Setup!$B$4="","Set as-of date",IF(D218=Setup!$B$4,"Due today",IF(D218&lt;Setup!$B$4,IF(IF(F218="",0,F218)&gt;0,"Partially paid · overdue","Overdue"),IF(IF(F218="",0,F218)&gt;0,"Partially paid","Open"))))))))))))</f>
        <v/>
      </c>
      <c r="J218" s="15" t="str">
        <f>IF(OR(I218="Overdue",I218="Partially paid · overdue"),DATEDIF(D218,Setup!$B$4,"D"),IF(OR(I218="Open",I218="Partially paid",I218="Due today"),0,""))</f>
        <v/>
      </c>
      <c r="K218" s="5"/>
      <c r="L218" t="str">
        <f>IF(A218="","","k"&amp;SUBSTITUTE(SUBSTITUTE(SUBSTITUTE(SUBSTITUTE(SUBSTITUTE(SUBSTITUTE(A218,"~","{t}"),"*","{s}"),"?","{q}"),"&lt;","{lt}"),"&gt;","{gt}"),"=","{eq}"))</f>
        <v/>
      </c>
    </row>
    <row r="219" spans="1:12" x14ac:dyDescent="0.25">
      <c r="A219" s="5"/>
      <c r="B219" s="5"/>
      <c r="C219" s="8"/>
      <c r="D219" s="8"/>
      <c r="E219" s="12"/>
      <c r="F219" s="12"/>
      <c r="G219" s="13" t="str">
        <f>IF(OR(I219="Open",I219="Partially paid",I219="Due today",I219="Overdue",I219="Partially paid · overdue",I219="Paid",I219="Set as-of date"),ROUND(E219-IF(F219="",0,F219),2),"")</f>
        <v/>
      </c>
      <c r="H219" s="8"/>
      <c r="I219" s="14" t="str">
        <f>IF(AND(A219="",B219="",C219="",D219="",E219="",F219="",H219=""),"",IF(OR(A219="",B219="",C219="",D219="",E219=""),"Incomplete",IF(COUNTIF($L$5:$L$1004,L219)&gt;1,"Check invoice #",IF(OR(COUNT(E219)=0,AND(F219&lt;&gt;"",COUNT(F219)=0)),"Check payment",IF(OR(E219&lt;0,IF(F219="",0,F219)&lt;0,IF(F219="",0,F219)&gt;E219),"Check payment",IF(OR(COUNT(C219)=0,COUNT(D219)=0),"Check dates",IF(D219&lt;C219,"Check dates",IF(ROUND(E219-IF(F219="",0,F219),2)=0,"Paid",IF(Setup!$B$4="","Set as-of date",IF(D219=Setup!$B$4,"Due today",IF(D219&lt;Setup!$B$4,IF(IF(F219="",0,F219)&gt;0,"Partially paid · overdue","Overdue"),IF(IF(F219="",0,F219)&gt;0,"Partially paid","Open"))))))))))))</f>
        <v/>
      </c>
      <c r="J219" s="15" t="str">
        <f>IF(OR(I219="Overdue",I219="Partially paid · overdue"),DATEDIF(D219,Setup!$B$4,"D"),IF(OR(I219="Open",I219="Partially paid",I219="Due today"),0,""))</f>
        <v/>
      </c>
      <c r="K219" s="5"/>
      <c r="L219" t="str">
        <f>IF(A219="","","k"&amp;SUBSTITUTE(SUBSTITUTE(SUBSTITUTE(SUBSTITUTE(SUBSTITUTE(SUBSTITUTE(A219,"~","{t}"),"*","{s}"),"?","{q}"),"&lt;","{lt}"),"&gt;","{gt}"),"=","{eq}"))</f>
        <v/>
      </c>
    </row>
    <row r="220" spans="1:12" x14ac:dyDescent="0.25">
      <c r="A220" s="5"/>
      <c r="B220" s="5"/>
      <c r="C220" s="8"/>
      <c r="D220" s="8"/>
      <c r="E220" s="12"/>
      <c r="F220" s="12"/>
      <c r="G220" s="13" t="str">
        <f>IF(OR(I220="Open",I220="Partially paid",I220="Due today",I220="Overdue",I220="Partially paid · overdue",I220="Paid",I220="Set as-of date"),ROUND(E220-IF(F220="",0,F220),2),"")</f>
        <v/>
      </c>
      <c r="H220" s="8"/>
      <c r="I220" s="14" t="str">
        <f>IF(AND(A220="",B220="",C220="",D220="",E220="",F220="",H220=""),"",IF(OR(A220="",B220="",C220="",D220="",E220=""),"Incomplete",IF(COUNTIF($L$5:$L$1004,L220)&gt;1,"Check invoice #",IF(OR(COUNT(E220)=0,AND(F220&lt;&gt;"",COUNT(F220)=0)),"Check payment",IF(OR(E220&lt;0,IF(F220="",0,F220)&lt;0,IF(F220="",0,F220)&gt;E220),"Check payment",IF(OR(COUNT(C220)=0,COUNT(D220)=0),"Check dates",IF(D220&lt;C220,"Check dates",IF(ROUND(E220-IF(F220="",0,F220),2)=0,"Paid",IF(Setup!$B$4="","Set as-of date",IF(D220=Setup!$B$4,"Due today",IF(D220&lt;Setup!$B$4,IF(IF(F220="",0,F220)&gt;0,"Partially paid · overdue","Overdue"),IF(IF(F220="",0,F220)&gt;0,"Partially paid","Open"))))))))))))</f>
        <v/>
      </c>
      <c r="J220" s="15" t="str">
        <f>IF(OR(I220="Overdue",I220="Partially paid · overdue"),DATEDIF(D220,Setup!$B$4,"D"),IF(OR(I220="Open",I220="Partially paid",I220="Due today"),0,""))</f>
        <v/>
      </c>
      <c r="K220" s="5"/>
      <c r="L220" t="str">
        <f>IF(A220="","","k"&amp;SUBSTITUTE(SUBSTITUTE(SUBSTITUTE(SUBSTITUTE(SUBSTITUTE(SUBSTITUTE(A220,"~","{t}"),"*","{s}"),"?","{q}"),"&lt;","{lt}"),"&gt;","{gt}"),"=","{eq}"))</f>
        <v/>
      </c>
    </row>
    <row r="221" spans="1:12" x14ac:dyDescent="0.25">
      <c r="A221" s="5"/>
      <c r="B221" s="5"/>
      <c r="C221" s="8"/>
      <c r="D221" s="8"/>
      <c r="E221" s="12"/>
      <c r="F221" s="12"/>
      <c r="G221" s="13" t="str">
        <f>IF(OR(I221="Open",I221="Partially paid",I221="Due today",I221="Overdue",I221="Partially paid · overdue",I221="Paid",I221="Set as-of date"),ROUND(E221-IF(F221="",0,F221),2),"")</f>
        <v/>
      </c>
      <c r="H221" s="8"/>
      <c r="I221" s="14" t="str">
        <f>IF(AND(A221="",B221="",C221="",D221="",E221="",F221="",H221=""),"",IF(OR(A221="",B221="",C221="",D221="",E221=""),"Incomplete",IF(COUNTIF($L$5:$L$1004,L221)&gt;1,"Check invoice #",IF(OR(COUNT(E221)=0,AND(F221&lt;&gt;"",COUNT(F221)=0)),"Check payment",IF(OR(E221&lt;0,IF(F221="",0,F221)&lt;0,IF(F221="",0,F221)&gt;E221),"Check payment",IF(OR(COUNT(C221)=0,COUNT(D221)=0),"Check dates",IF(D221&lt;C221,"Check dates",IF(ROUND(E221-IF(F221="",0,F221),2)=0,"Paid",IF(Setup!$B$4="","Set as-of date",IF(D221=Setup!$B$4,"Due today",IF(D221&lt;Setup!$B$4,IF(IF(F221="",0,F221)&gt;0,"Partially paid · overdue","Overdue"),IF(IF(F221="",0,F221)&gt;0,"Partially paid","Open"))))))))))))</f>
        <v/>
      </c>
      <c r="J221" s="15" t="str">
        <f>IF(OR(I221="Overdue",I221="Partially paid · overdue"),DATEDIF(D221,Setup!$B$4,"D"),IF(OR(I221="Open",I221="Partially paid",I221="Due today"),0,""))</f>
        <v/>
      </c>
      <c r="K221" s="5"/>
      <c r="L221" t="str">
        <f>IF(A221="","","k"&amp;SUBSTITUTE(SUBSTITUTE(SUBSTITUTE(SUBSTITUTE(SUBSTITUTE(SUBSTITUTE(A221,"~","{t}"),"*","{s}"),"?","{q}"),"&lt;","{lt}"),"&gt;","{gt}"),"=","{eq}"))</f>
        <v/>
      </c>
    </row>
    <row r="222" spans="1:12" x14ac:dyDescent="0.25">
      <c r="A222" s="5"/>
      <c r="B222" s="5"/>
      <c r="C222" s="8"/>
      <c r="D222" s="8"/>
      <c r="E222" s="12"/>
      <c r="F222" s="12"/>
      <c r="G222" s="13" t="str">
        <f>IF(OR(I222="Open",I222="Partially paid",I222="Due today",I222="Overdue",I222="Partially paid · overdue",I222="Paid",I222="Set as-of date"),ROUND(E222-IF(F222="",0,F222),2),"")</f>
        <v/>
      </c>
      <c r="H222" s="8"/>
      <c r="I222" s="14" t="str">
        <f>IF(AND(A222="",B222="",C222="",D222="",E222="",F222="",H222=""),"",IF(OR(A222="",B222="",C222="",D222="",E222=""),"Incomplete",IF(COUNTIF($L$5:$L$1004,L222)&gt;1,"Check invoice #",IF(OR(COUNT(E222)=0,AND(F222&lt;&gt;"",COUNT(F222)=0)),"Check payment",IF(OR(E222&lt;0,IF(F222="",0,F222)&lt;0,IF(F222="",0,F222)&gt;E222),"Check payment",IF(OR(COUNT(C222)=0,COUNT(D222)=0),"Check dates",IF(D222&lt;C222,"Check dates",IF(ROUND(E222-IF(F222="",0,F222),2)=0,"Paid",IF(Setup!$B$4="","Set as-of date",IF(D222=Setup!$B$4,"Due today",IF(D222&lt;Setup!$B$4,IF(IF(F222="",0,F222)&gt;0,"Partially paid · overdue","Overdue"),IF(IF(F222="",0,F222)&gt;0,"Partially paid","Open"))))))))))))</f>
        <v/>
      </c>
      <c r="J222" s="15" t="str">
        <f>IF(OR(I222="Overdue",I222="Partially paid · overdue"),DATEDIF(D222,Setup!$B$4,"D"),IF(OR(I222="Open",I222="Partially paid",I222="Due today"),0,""))</f>
        <v/>
      </c>
      <c r="K222" s="5"/>
      <c r="L222" t="str">
        <f>IF(A222="","","k"&amp;SUBSTITUTE(SUBSTITUTE(SUBSTITUTE(SUBSTITUTE(SUBSTITUTE(SUBSTITUTE(A222,"~","{t}"),"*","{s}"),"?","{q}"),"&lt;","{lt}"),"&gt;","{gt}"),"=","{eq}"))</f>
        <v/>
      </c>
    </row>
    <row r="223" spans="1:12" x14ac:dyDescent="0.25">
      <c r="A223" s="5"/>
      <c r="B223" s="5"/>
      <c r="C223" s="8"/>
      <c r="D223" s="8"/>
      <c r="E223" s="12"/>
      <c r="F223" s="12"/>
      <c r="G223" s="13" t="str">
        <f>IF(OR(I223="Open",I223="Partially paid",I223="Due today",I223="Overdue",I223="Partially paid · overdue",I223="Paid",I223="Set as-of date"),ROUND(E223-IF(F223="",0,F223),2),"")</f>
        <v/>
      </c>
      <c r="H223" s="8"/>
      <c r="I223" s="14" t="str">
        <f>IF(AND(A223="",B223="",C223="",D223="",E223="",F223="",H223=""),"",IF(OR(A223="",B223="",C223="",D223="",E223=""),"Incomplete",IF(COUNTIF($L$5:$L$1004,L223)&gt;1,"Check invoice #",IF(OR(COUNT(E223)=0,AND(F223&lt;&gt;"",COUNT(F223)=0)),"Check payment",IF(OR(E223&lt;0,IF(F223="",0,F223)&lt;0,IF(F223="",0,F223)&gt;E223),"Check payment",IF(OR(COUNT(C223)=0,COUNT(D223)=0),"Check dates",IF(D223&lt;C223,"Check dates",IF(ROUND(E223-IF(F223="",0,F223),2)=0,"Paid",IF(Setup!$B$4="","Set as-of date",IF(D223=Setup!$B$4,"Due today",IF(D223&lt;Setup!$B$4,IF(IF(F223="",0,F223)&gt;0,"Partially paid · overdue","Overdue"),IF(IF(F223="",0,F223)&gt;0,"Partially paid","Open"))))))))))))</f>
        <v/>
      </c>
      <c r="J223" s="15" t="str">
        <f>IF(OR(I223="Overdue",I223="Partially paid · overdue"),DATEDIF(D223,Setup!$B$4,"D"),IF(OR(I223="Open",I223="Partially paid",I223="Due today"),0,""))</f>
        <v/>
      </c>
      <c r="K223" s="5"/>
      <c r="L223" t="str">
        <f>IF(A223="","","k"&amp;SUBSTITUTE(SUBSTITUTE(SUBSTITUTE(SUBSTITUTE(SUBSTITUTE(SUBSTITUTE(A223,"~","{t}"),"*","{s}"),"?","{q}"),"&lt;","{lt}"),"&gt;","{gt}"),"=","{eq}"))</f>
        <v/>
      </c>
    </row>
    <row r="224" spans="1:12" x14ac:dyDescent="0.25">
      <c r="A224" s="5"/>
      <c r="B224" s="5"/>
      <c r="C224" s="8"/>
      <c r="D224" s="8"/>
      <c r="E224" s="12"/>
      <c r="F224" s="12"/>
      <c r="G224" s="13" t="str">
        <f>IF(OR(I224="Open",I224="Partially paid",I224="Due today",I224="Overdue",I224="Partially paid · overdue",I224="Paid",I224="Set as-of date"),ROUND(E224-IF(F224="",0,F224),2),"")</f>
        <v/>
      </c>
      <c r="H224" s="8"/>
      <c r="I224" s="14" t="str">
        <f>IF(AND(A224="",B224="",C224="",D224="",E224="",F224="",H224=""),"",IF(OR(A224="",B224="",C224="",D224="",E224=""),"Incomplete",IF(COUNTIF($L$5:$L$1004,L224)&gt;1,"Check invoice #",IF(OR(COUNT(E224)=0,AND(F224&lt;&gt;"",COUNT(F224)=0)),"Check payment",IF(OR(E224&lt;0,IF(F224="",0,F224)&lt;0,IF(F224="",0,F224)&gt;E224),"Check payment",IF(OR(COUNT(C224)=0,COUNT(D224)=0),"Check dates",IF(D224&lt;C224,"Check dates",IF(ROUND(E224-IF(F224="",0,F224),2)=0,"Paid",IF(Setup!$B$4="","Set as-of date",IF(D224=Setup!$B$4,"Due today",IF(D224&lt;Setup!$B$4,IF(IF(F224="",0,F224)&gt;0,"Partially paid · overdue","Overdue"),IF(IF(F224="",0,F224)&gt;0,"Partially paid","Open"))))))))))))</f>
        <v/>
      </c>
      <c r="J224" s="15" t="str">
        <f>IF(OR(I224="Overdue",I224="Partially paid · overdue"),DATEDIF(D224,Setup!$B$4,"D"),IF(OR(I224="Open",I224="Partially paid",I224="Due today"),0,""))</f>
        <v/>
      </c>
      <c r="K224" s="5"/>
      <c r="L224" t="str">
        <f>IF(A224="","","k"&amp;SUBSTITUTE(SUBSTITUTE(SUBSTITUTE(SUBSTITUTE(SUBSTITUTE(SUBSTITUTE(A224,"~","{t}"),"*","{s}"),"?","{q}"),"&lt;","{lt}"),"&gt;","{gt}"),"=","{eq}"))</f>
        <v/>
      </c>
    </row>
    <row r="225" spans="1:12" x14ac:dyDescent="0.25">
      <c r="A225" s="5"/>
      <c r="B225" s="5"/>
      <c r="C225" s="8"/>
      <c r="D225" s="8"/>
      <c r="E225" s="12"/>
      <c r="F225" s="12"/>
      <c r="G225" s="13" t="str">
        <f>IF(OR(I225="Open",I225="Partially paid",I225="Due today",I225="Overdue",I225="Partially paid · overdue",I225="Paid",I225="Set as-of date"),ROUND(E225-IF(F225="",0,F225),2),"")</f>
        <v/>
      </c>
      <c r="H225" s="8"/>
      <c r="I225" s="14" t="str">
        <f>IF(AND(A225="",B225="",C225="",D225="",E225="",F225="",H225=""),"",IF(OR(A225="",B225="",C225="",D225="",E225=""),"Incomplete",IF(COUNTIF($L$5:$L$1004,L225)&gt;1,"Check invoice #",IF(OR(COUNT(E225)=0,AND(F225&lt;&gt;"",COUNT(F225)=0)),"Check payment",IF(OR(E225&lt;0,IF(F225="",0,F225)&lt;0,IF(F225="",0,F225)&gt;E225),"Check payment",IF(OR(COUNT(C225)=0,COUNT(D225)=0),"Check dates",IF(D225&lt;C225,"Check dates",IF(ROUND(E225-IF(F225="",0,F225),2)=0,"Paid",IF(Setup!$B$4="","Set as-of date",IF(D225=Setup!$B$4,"Due today",IF(D225&lt;Setup!$B$4,IF(IF(F225="",0,F225)&gt;0,"Partially paid · overdue","Overdue"),IF(IF(F225="",0,F225)&gt;0,"Partially paid","Open"))))))))))))</f>
        <v/>
      </c>
      <c r="J225" s="15" t="str">
        <f>IF(OR(I225="Overdue",I225="Partially paid · overdue"),DATEDIF(D225,Setup!$B$4,"D"),IF(OR(I225="Open",I225="Partially paid",I225="Due today"),0,""))</f>
        <v/>
      </c>
      <c r="K225" s="5"/>
      <c r="L225" t="str">
        <f>IF(A225="","","k"&amp;SUBSTITUTE(SUBSTITUTE(SUBSTITUTE(SUBSTITUTE(SUBSTITUTE(SUBSTITUTE(A225,"~","{t}"),"*","{s}"),"?","{q}"),"&lt;","{lt}"),"&gt;","{gt}"),"=","{eq}"))</f>
        <v/>
      </c>
    </row>
    <row r="226" spans="1:12" x14ac:dyDescent="0.25">
      <c r="A226" s="5"/>
      <c r="B226" s="5"/>
      <c r="C226" s="8"/>
      <c r="D226" s="8"/>
      <c r="E226" s="12"/>
      <c r="F226" s="12"/>
      <c r="G226" s="13" t="str">
        <f>IF(OR(I226="Open",I226="Partially paid",I226="Due today",I226="Overdue",I226="Partially paid · overdue",I226="Paid",I226="Set as-of date"),ROUND(E226-IF(F226="",0,F226),2),"")</f>
        <v/>
      </c>
      <c r="H226" s="8"/>
      <c r="I226" s="14" t="str">
        <f>IF(AND(A226="",B226="",C226="",D226="",E226="",F226="",H226=""),"",IF(OR(A226="",B226="",C226="",D226="",E226=""),"Incomplete",IF(COUNTIF($L$5:$L$1004,L226)&gt;1,"Check invoice #",IF(OR(COUNT(E226)=0,AND(F226&lt;&gt;"",COUNT(F226)=0)),"Check payment",IF(OR(E226&lt;0,IF(F226="",0,F226)&lt;0,IF(F226="",0,F226)&gt;E226),"Check payment",IF(OR(COUNT(C226)=0,COUNT(D226)=0),"Check dates",IF(D226&lt;C226,"Check dates",IF(ROUND(E226-IF(F226="",0,F226),2)=0,"Paid",IF(Setup!$B$4="","Set as-of date",IF(D226=Setup!$B$4,"Due today",IF(D226&lt;Setup!$B$4,IF(IF(F226="",0,F226)&gt;0,"Partially paid · overdue","Overdue"),IF(IF(F226="",0,F226)&gt;0,"Partially paid","Open"))))))))))))</f>
        <v/>
      </c>
      <c r="J226" s="15" t="str">
        <f>IF(OR(I226="Overdue",I226="Partially paid · overdue"),DATEDIF(D226,Setup!$B$4,"D"),IF(OR(I226="Open",I226="Partially paid",I226="Due today"),0,""))</f>
        <v/>
      </c>
      <c r="K226" s="5"/>
      <c r="L226" t="str">
        <f>IF(A226="","","k"&amp;SUBSTITUTE(SUBSTITUTE(SUBSTITUTE(SUBSTITUTE(SUBSTITUTE(SUBSTITUTE(A226,"~","{t}"),"*","{s}"),"?","{q}"),"&lt;","{lt}"),"&gt;","{gt}"),"=","{eq}"))</f>
        <v/>
      </c>
    </row>
    <row r="227" spans="1:12" x14ac:dyDescent="0.25">
      <c r="A227" s="5"/>
      <c r="B227" s="5"/>
      <c r="C227" s="8"/>
      <c r="D227" s="8"/>
      <c r="E227" s="12"/>
      <c r="F227" s="12"/>
      <c r="G227" s="13" t="str">
        <f>IF(OR(I227="Open",I227="Partially paid",I227="Due today",I227="Overdue",I227="Partially paid · overdue",I227="Paid",I227="Set as-of date"),ROUND(E227-IF(F227="",0,F227),2),"")</f>
        <v/>
      </c>
      <c r="H227" s="8"/>
      <c r="I227" s="14" t="str">
        <f>IF(AND(A227="",B227="",C227="",D227="",E227="",F227="",H227=""),"",IF(OR(A227="",B227="",C227="",D227="",E227=""),"Incomplete",IF(COUNTIF($L$5:$L$1004,L227)&gt;1,"Check invoice #",IF(OR(COUNT(E227)=0,AND(F227&lt;&gt;"",COUNT(F227)=0)),"Check payment",IF(OR(E227&lt;0,IF(F227="",0,F227)&lt;0,IF(F227="",0,F227)&gt;E227),"Check payment",IF(OR(COUNT(C227)=0,COUNT(D227)=0),"Check dates",IF(D227&lt;C227,"Check dates",IF(ROUND(E227-IF(F227="",0,F227),2)=0,"Paid",IF(Setup!$B$4="","Set as-of date",IF(D227=Setup!$B$4,"Due today",IF(D227&lt;Setup!$B$4,IF(IF(F227="",0,F227)&gt;0,"Partially paid · overdue","Overdue"),IF(IF(F227="",0,F227)&gt;0,"Partially paid","Open"))))))))))))</f>
        <v/>
      </c>
      <c r="J227" s="15" t="str">
        <f>IF(OR(I227="Overdue",I227="Partially paid · overdue"),DATEDIF(D227,Setup!$B$4,"D"),IF(OR(I227="Open",I227="Partially paid",I227="Due today"),0,""))</f>
        <v/>
      </c>
      <c r="K227" s="5"/>
      <c r="L227" t="str">
        <f>IF(A227="","","k"&amp;SUBSTITUTE(SUBSTITUTE(SUBSTITUTE(SUBSTITUTE(SUBSTITUTE(SUBSTITUTE(A227,"~","{t}"),"*","{s}"),"?","{q}"),"&lt;","{lt}"),"&gt;","{gt}"),"=","{eq}"))</f>
        <v/>
      </c>
    </row>
    <row r="228" spans="1:12" x14ac:dyDescent="0.25">
      <c r="A228" s="5"/>
      <c r="B228" s="5"/>
      <c r="C228" s="8"/>
      <c r="D228" s="8"/>
      <c r="E228" s="12"/>
      <c r="F228" s="12"/>
      <c r="G228" s="13" t="str">
        <f>IF(OR(I228="Open",I228="Partially paid",I228="Due today",I228="Overdue",I228="Partially paid · overdue",I228="Paid",I228="Set as-of date"),ROUND(E228-IF(F228="",0,F228),2),"")</f>
        <v/>
      </c>
      <c r="H228" s="8"/>
      <c r="I228" s="14" t="str">
        <f>IF(AND(A228="",B228="",C228="",D228="",E228="",F228="",H228=""),"",IF(OR(A228="",B228="",C228="",D228="",E228=""),"Incomplete",IF(COUNTIF($L$5:$L$1004,L228)&gt;1,"Check invoice #",IF(OR(COUNT(E228)=0,AND(F228&lt;&gt;"",COUNT(F228)=0)),"Check payment",IF(OR(E228&lt;0,IF(F228="",0,F228)&lt;0,IF(F228="",0,F228)&gt;E228),"Check payment",IF(OR(COUNT(C228)=0,COUNT(D228)=0),"Check dates",IF(D228&lt;C228,"Check dates",IF(ROUND(E228-IF(F228="",0,F228),2)=0,"Paid",IF(Setup!$B$4="","Set as-of date",IF(D228=Setup!$B$4,"Due today",IF(D228&lt;Setup!$B$4,IF(IF(F228="",0,F228)&gt;0,"Partially paid · overdue","Overdue"),IF(IF(F228="",0,F228)&gt;0,"Partially paid","Open"))))))))))))</f>
        <v/>
      </c>
      <c r="J228" s="15" t="str">
        <f>IF(OR(I228="Overdue",I228="Partially paid · overdue"),DATEDIF(D228,Setup!$B$4,"D"),IF(OR(I228="Open",I228="Partially paid",I228="Due today"),0,""))</f>
        <v/>
      </c>
      <c r="K228" s="5"/>
      <c r="L228" t="str">
        <f>IF(A228="","","k"&amp;SUBSTITUTE(SUBSTITUTE(SUBSTITUTE(SUBSTITUTE(SUBSTITUTE(SUBSTITUTE(A228,"~","{t}"),"*","{s}"),"?","{q}"),"&lt;","{lt}"),"&gt;","{gt}"),"=","{eq}"))</f>
        <v/>
      </c>
    </row>
    <row r="229" spans="1:12" x14ac:dyDescent="0.25">
      <c r="A229" s="5"/>
      <c r="B229" s="5"/>
      <c r="C229" s="8"/>
      <c r="D229" s="8"/>
      <c r="E229" s="12"/>
      <c r="F229" s="12"/>
      <c r="G229" s="13" t="str">
        <f>IF(OR(I229="Open",I229="Partially paid",I229="Due today",I229="Overdue",I229="Partially paid · overdue",I229="Paid",I229="Set as-of date"),ROUND(E229-IF(F229="",0,F229),2),"")</f>
        <v/>
      </c>
      <c r="H229" s="8"/>
      <c r="I229" s="14" t="str">
        <f>IF(AND(A229="",B229="",C229="",D229="",E229="",F229="",H229=""),"",IF(OR(A229="",B229="",C229="",D229="",E229=""),"Incomplete",IF(COUNTIF($L$5:$L$1004,L229)&gt;1,"Check invoice #",IF(OR(COUNT(E229)=0,AND(F229&lt;&gt;"",COUNT(F229)=0)),"Check payment",IF(OR(E229&lt;0,IF(F229="",0,F229)&lt;0,IF(F229="",0,F229)&gt;E229),"Check payment",IF(OR(COUNT(C229)=0,COUNT(D229)=0),"Check dates",IF(D229&lt;C229,"Check dates",IF(ROUND(E229-IF(F229="",0,F229),2)=0,"Paid",IF(Setup!$B$4="","Set as-of date",IF(D229=Setup!$B$4,"Due today",IF(D229&lt;Setup!$B$4,IF(IF(F229="",0,F229)&gt;0,"Partially paid · overdue","Overdue"),IF(IF(F229="",0,F229)&gt;0,"Partially paid","Open"))))))))))))</f>
        <v/>
      </c>
      <c r="J229" s="15" t="str">
        <f>IF(OR(I229="Overdue",I229="Partially paid · overdue"),DATEDIF(D229,Setup!$B$4,"D"),IF(OR(I229="Open",I229="Partially paid",I229="Due today"),0,""))</f>
        <v/>
      </c>
      <c r="K229" s="5"/>
      <c r="L229" t="str">
        <f>IF(A229="","","k"&amp;SUBSTITUTE(SUBSTITUTE(SUBSTITUTE(SUBSTITUTE(SUBSTITUTE(SUBSTITUTE(A229,"~","{t}"),"*","{s}"),"?","{q}"),"&lt;","{lt}"),"&gt;","{gt}"),"=","{eq}"))</f>
        <v/>
      </c>
    </row>
    <row r="230" spans="1:12" x14ac:dyDescent="0.25">
      <c r="A230" s="5"/>
      <c r="B230" s="5"/>
      <c r="C230" s="8"/>
      <c r="D230" s="8"/>
      <c r="E230" s="12"/>
      <c r="F230" s="12"/>
      <c r="G230" s="13" t="str">
        <f>IF(OR(I230="Open",I230="Partially paid",I230="Due today",I230="Overdue",I230="Partially paid · overdue",I230="Paid",I230="Set as-of date"),ROUND(E230-IF(F230="",0,F230),2),"")</f>
        <v/>
      </c>
      <c r="H230" s="8"/>
      <c r="I230" s="14" t="str">
        <f>IF(AND(A230="",B230="",C230="",D230="",E230="",F230="",H230=""),"",IF(OR(A230="",B230="",C230="",D230="",E230=""),"Incomplete",IF(COUNTIF($L$5:$L$1004,L230)&gt;1,"Check invoice #",IF(OR(COUNT(E230)=0,AND(F230&lt;&gt;"",COUNT(F230)=0)),"Check payment",IF(OR(E230&lt;0,IF(F230="",0,F230)&lt;0,IF(F230="",0,F230)&gt;E230),"Check payment",IF(OR(COUNT(C230)=0,COUNT(D230)=0),"Check dates",IF(D230&lt;C230,"Check dates",IF(ROUND(E230-IF(F230="",0,F230),2)=0,"Paid",IF(Setup!$B$4="","Set as-of date",IF(D230=Setup!$B$4,"Due today",IF(D230&lt;Setup!$B$4,IF(IF(F230="",0,F230)&gt;0,"Partially paid · overdue","Overdue"),IF(IF(F230="",0,F230)&gt;0,"Partially paid","Open"))))))))))))</f>
        <v/>
      </c>
      <c r="J230" s="15" t="str">
        <f>IF(OR(I230="Overdue",I230="Partially paid · overdue"),DATEDIF(D230,Setup!$B$4,"D"),IF(OR(I230="Open",I230="Partially paid",I230="Due today"),0,""))</f>
        <v/>
      </c>
      <c r="K230" s="5"/>
      <c r="L230" t="str">
        <f>IF(A230="","","k"&amp;SUBSTITUTE(SUBSTITUTE(SUBSTITUTE(SUBSTITUTE(SUBSTITUTE(SUBSTITUTE(A230,"~","{t}"),"*","{s}"),"?","{q}"),"&lt;","{lt}"),"&gt;","{gt}"),"=","{eq}"))</f>
        <v/>
      </c>
    </row>
    <row r="231" spans="1:12" x14ac:dyDescent="0.25">
      <c r="A231" s="5"/>
      <c r="B231" s="5"/>
      <c r="C231" s="8"/>
      <c r="D231" s="8"/>
      <c r="E231" s="12"/>
      <c r="F231" s="12"/>
      <c r="G231" s="13" t="str">
        <f>IF(OR(I231="Open",I231="Partially paid",I231="Due today",I231="Overdue",I231="Partially paid · overdue",I231="Paid",I231="Set as-of date"),ROUND(E231-IF(F231="",0,F231),2),"")</f>
        <v/>
      </c>
      <c r="H231" s="8"/>
      <c r="I231" s="14" t="str">
        <f>IF(AND(A231="",B231="",C231="",D231="",E231="",F231="",H231=""),"",IF(OR(A231="",B231="",C231="",D231="",E231=""),"Incomplete",IF(COUNTIF($L$5:$L$1004,L231)&gt;1,"Check invoice #",IF(OR(COUNT(E231)=0,AND(F231&lt;&gt;"",COUNT(F231)=0)),"Check payment",IF(OR(E231&lt;0,IF(F231="",0,F231)&lt;0,IF(F231="",0,F231)&gt;E231),"Check payment",IF(OR(COUNT(C231)=0,COUNT(D231)=0),"Check dates",IF(D231&lt;C231,"Check dates",IF(ROUND(E231-IF(F231="",0,F231),2)=0,"Paid",IF(Setup!$B$4="","Set as-of date",IF(D231=Setup!$B$4,"Due today",IF(D231&lt;Setup!$B$4,IF(IF(F231="",0,F231)&gt;0,"Partially paid · overdue","Overdue"),IF(IF(F231="",0,F231)&gt;0,"Partially paid","Open"))))))))))))</f>
        <v/>
      </c>
      <c r="J231" s="15" t="str">
        <f>IF(OR(I231="Overdue",I231="Partially paid · overdue"),DATEDIF(D231,Setup!$B$4,"D"),IF(OR(I231="Open",I231="Partially paid",I231="Due today"),0,""))</f>
        <v/>
      </c>
      <c r="K231" s="5"/>
      <c r="L231" t="str">
        <f>IF(A231="","","k"&amp;SUBSTITUTE(SUBSTITUTE(SUBSTITUTE(SUBSTITUTE(SUBSTITUTE(SUBSTITUTE(A231,"~","{t}"),"*","{s}"),"?","{q}"),"&lt;","{lt}"),"&gt;","{gt}"),"=","{eq}"))</f>
        <v/>
      </c>
    </row>
    <row r="232" spans="1:12" x14ac:dyDescent="0.25">
      <c r="A232" s="5"/>
      <c r="B232" s="5"/>
      <c r="C232" s="8"/>
      <c r="D232" s="8"/>
      <c r="E232" s="12"/>
      <c r="F232" s="12"/>
      <c r="G232" s="13" t="str">
        <f>IF(OR(I232="Open",I232="Partially paid",I232="Due today",I232="Overdue",I232="Partially paid · overdue",I232="Paid",I232="Set as-of date"),ROUND(E232-IF(F232="",0,F232),2),"")</f>
        <v/>
      </c>
      <c r="H232" s="8"/>
      <c r="I232" s="14" t="str">
        <f>IF(AND(A232="",B232="",C232="",D232="",E232="",F232="",H232=""),"",IF(OR(A232="",B232="",C232="",D232="",E232=""),"Incomplete",IF(COUNTIF($L$5:$L$1004,L232)&gt;1,"Check invoice #",IF(OR(COUNT(E232)=0,AND(F232&lt;&gt;"",COUNT(F232)=0)),"Check payment",IF(OR(E232&lt;0,IF(F232="",0,F232)&lt;0,IF(F232="",0,F232)&gt;E232),"Check payment",IF(OR(COUNT(C232)=0,COUNT(D232)=0),"Check dates",IF(D232&lt;C232,"Check dates",IF(ROUND(E232-IF(F232="",0,F232),2)=0,"Paid",IF(Setup!$B$4="","Set as-of date",IF(D232=Setup!$B$4,"Due today",IF(D232&lt;Setup!$B$4,IF(IF(F232="",0,F232)&gt;0,"Partially paid · overdue","Overdue"),IF(IF(F232="",0,F232)&gt;0,"Partially paid","Open"))))))))))))</f>
        <v/>
      </c>
      <c r="J232" s="15" t="str">
        <f>IF(OR(I232="Overdue",I232="Partially paid · overdue"),DATEDIF(D232,Setup!$B$4,"D"),IF(OR(I232="Open",I232="Partially paid",I232="Due today"),0,""))</f>
        <v/>
      </c>
      <c r="K232" s="5"/>
      <c r="L232" t="str">
        <f>IF(A232="","","k"&amp;SUBSTITUTE(SUBSTITUTE(SUBSTITUTE(SUBSTITUTE(SUBSTITUTE(SUBSTITUTE(A232,"~","{t}"),"*","{s}"),"?","{q}"),"&lt;","{lt}"),"&gt;","{gt}"),"=","{eq}"))</f>
        <v/>
      </c>
    </row>
    <row r="233" spans="1:12" x14ac:dyDescent="0.25">
      <c r="A233" s="5"/>
      <c r="B233" s="5"/>
      <c r="C233" s="8"/>
      <c r="D233" s="8"/>
      <c r="E233" s="12"/>
      <c r="F233" s="12"/>
      <c r="G233" s="13" t="str">
        <f>IF(OR(I233="Open",I233="Partially paid",I233="Due today",I233="Overdue",I233="Partially paid · overdue",I233="Paid",I233="Set as-of date"),ROUND(E233-IF(F233="",0,F233),2),"")</f>
        <v/>
      </c>
      <c r="H233" s="8"/>
      <c r="I233" s="14" t="str">
        <f>IF(AND(A233="",B233="",C233="",D233="",E233="",F233="",H233=""),"",IF(OR(A233="",B233="",C233="",D233="",E233=""),"Incomplete",IF(COUNTIF($L$5:$L$1004,L233)&gt;1,"Check invoice #",IF(OR(COUNT(E233)=0,AND(F233&lt;&gt;"",COUNT(F233)=0)),"Check payment",IF(OR(E233&lt;0,IF(F233="",0,F233)&lt;0,IF(F233="",0,F233)&gt;E233),"Check payment",IF(OR(COUNT(C233)=0,COUNT(D233)=0),"Check dates",IF(D233&lt;C233,"Check dates",IF(ROUND(E233-IF(F233="",0,F233),2)=0,"Paid",IF(Setup!$B$4="","Set as-of date",IF(D233=Setup!$B$4,"Due today",IF(D233&lt;Setup!$B$4,IF(IF(F233="",0,F233)&gt;0,"Partially paid · overdue","Overdue"),IF(IF(F233="",0,F233)&gt;0,"Partially paid","Open"))))))))))))</f>
        <v/>
      </c>
      <c r="J233" s="15" t="str">
        <f>IF(OR(I233="Overdue",I233="Partially paid · overdue"),DATEDIF(D233,Setup!$B$4,"D"),IF(OR(I233="Open",I233="Partially paid",I233="Due today"),0,""))</f>
        <v/>
      </c>
      <c r="K233" s="5"/>
      <c r="L233" t="str">
        <f>IF(A233="","","k"&amp;SUBSTITUTE(SUBSTITUTE(SUBSTITUTE(SUBSTITUTE(SUBSTITUTE(SUBSTITUTE(A233,"~","{t}"),"*","{s}"),"?","{q}"),"&lt;","{lt}"),"&gt;","{gt}"),"=","{eq}"))</f>
        <v/>
      </c>
    </row>
    <row r="234" spans="1:12" x14ac:dyDescent="0.25">
      <c r="A234" s="5"/>
      <c r="B234" s="5"/>
      <c r="C234" s="8"/>
      <c r="D234" s="8"/>
      <c r="E234" s="12"/>
      <c r="F234" s="12"/>
      <c r="G234" s="13" t="str">
        <f>IF(OR(I234="Open",I234="Partially paid",I234="Due today",I234="Overdue",I234="Partially paid · overdue",I234="Paid",I234="Set as-of date"),ROUND(E234-IF(F234="",0,F234),2),"")</f>
        <v/>
      </c>
      <c r="H234" s="8"/>
      <c r="I234" s="14" t="str">
        <f>IF(AND(A234="",B234="",C234="",D234="",E234="",F234="",H234=""),"",IF(OR(A234="",B234="",C234="",D234="",E234=""),"Incomplete",IF(COUNTIF($L$5:$L$1004,L234)&gt;1,"Check invoice #",IF(OR(COUNT(E234)=0,AND(F234&lt;&gt;"",COUNT(F234)=0)),"Check payment",IF(OR(E234&lt;0,IF(F234="",0,F234)&lt;0,IF(F234="",0,F234)&gt;E234),"Check payment",IF(OR(COUNT(C234)=0,COUNT(D234)=0),"Check dates",IF(D234&lt;C234,"Check dates",IF(ROUND(E234-IF(F234="",0,F234),2)=0,"Paid",IF(Setup!$B$4="","Set as-of date",IF(D234=Setup!$B$4,"Due today",IF(D234&lt;Setup!$B$4,IF(IF(F234="",0,F234)&gt;0,"Partially paid · overdue","Overdue"),IF(IF(F234="",0,F234)&gt;0,"Partially paid","Open"))))))))))))</f>
        <v/>
      </c>
      <c r="J234" s="15" t="str">
        <f>IF(OR(I234="Overdue",I234="Partially paid · overdue"),DATEDIF(D234,Setup!$B$4,"D"),IF(OR(I234="Open",I234="Partially paid",I234="Due today"),0,""))</f>
        <v/>
      </c>
      <c r="K234" s="5"/>
      <c r="L234" t="str">
        <f>IF(A234="","","k"&amp;SUBSTITUTE(SUBSTITUTE(SUBSTITUTE(SUBSTITUTE(SUBSTITUTE(SUBSTITUTE(A234,"~","{t}"),"*","{s}"),"?","{q}"),"&lt;","{lt}"),"&gt;","{gt}"),"=","{eq}"))</f>
        <v/>
      </c>
    </row>
    <row r="235" spans="1:12" x14ac:dyDescent="0.25">
      <c r="A235" s="5"/>
      <c r="B235" s="5"/>
      <c r="C235" s="8"/>
      <c r="D235" s="8"/>
      <c r="E235" s="12"/>
      <c r="F235" s="12"/>
      <c r="G235" s="13" t="str">
        <f>IF(OR(I235="Open",I235="Partially paid",I235="Due today",I235="Overdue",I235="Partially paid · overdue",I235="Paid",I235="Set as-of date"),ROUND(E235-IF(F235="",0,F235),2),"")</f>
        <v/>
      </c>
      <c r="H235" s="8"/>
      <c r="I235" s="14" t="str">
        <f>IF(AND(A235="",B235="",C235="",D235="",E235="",F235="",H235=""),"",IF(OR(A235="",B235="",C235="",D235="",E235=""),"Incomplete",IF(COUNTIF($L$5:$L$1004,L235)&gt;1,"Check invoice #",IF(OR(COUNT(E235)=0,AND(F235&lt;&gt;"",COUNT(F235)=0)),"Check payment",IF(OR(E235&lt;0,IF(F235="",0,F235)&lt;0,IF(F235="",0,F235)&gt;E235),"Check payment",IF(OR(COUNT(C235)=0,COUNT(D235)=0),"Check dates",IF(D235&lt;C235,"Check dates",IF(ROUND(E235-IF(F235="",0,F235),2)=0,"Paid",IF(Setup!$B$4="","Set as-of date",IF(D235=Setup!$B$4,"Due today",IF(D235&lt;Setup!$B$4,IF(IF(F235="",0,F235)&gt;0,"Partially paid · overdue","Overdue"),IF(IF(F235="",0,F235)&gt;0,"Partially paid","Open"))))))))))))</f>
        <v/>
      </c>
      <c r="J235" s="15" t="str">
        <f>IF(OR(I235="Overdue",I235="Partially paid · overdue"),DATEDIF(D235,Setup!$B$4,"D"),IF(OR(I235="Open",I235="Partially paid",I235="Due today"),0,""))</f>
        <v/>
      </c>
      <c r="K235" s="5"/>
      <c r="L235" t="str">
        <f>IF(A235="","","k"&amp;SUBSTITUTE(SUBSTITUTE(SUBSTITUTE(SUBSTITUTE(SUBSTITUTE(SUBSTITUTE(A235,"~","{t}"),"*","{s}"),"?","{q}"),"&lt;","{lt}"),"&gt;","{gt}"),"=","{eq}"))</f>
        <v/>
      </c>
    </row>
    <row r="236" spans="1:12" x14ac:dyDescent="0.25">
      <c r="A236" s="5"/>
      <c r="B236" s="5"/>
      <c r="C236" s="8"/>
      <c r="D236" s="8"/>
      <c r="E236" s="12"/>
      <c r="F236" s="12"/>
      <c r="G236" s="13" t="str">
        <f>IF(OR(I236="Open",I236="Partially paid",I236="Due today",I236="Overdue",I236="Partially paid · overdue",I236="Paid",I236="Set as-of date"),ROUND(E236-IF(F236="",0,F236),2),"")</f>
        <v/>
      </c>
      <c r="H236" s="8"/>
      <c r="I236" s="14" t="str">
        <f>IF(AND(A236="",B236="",C236="",D236="",E236="",F236="",H236=""),"",IF(OR(A236="",B236="",C236="",D236="",E236=""),"Incomplete",IF(COUNTIF($L$5:$L$1004,L236)&gt;1,"Check invoice #",IF(OR(COUNT(E236)=0,AND(F236&lt;&gt;"",COUNT(F236)=0)),"Check payment",IF(OR(E236&lt;0,IF(F236="",0,F236)&lt;0,IF(F236="",0,F236)&gt;E236),"Check payment",IF(OR(COUNT(C236)=0,COUNT(D236)=0),"Check dates",IF(D236&lt;C236,"Check dates",IF(ROUND(E236-IF(F236="",0,F236),2)=0,"Paid",IF(Setup!$B$4="","Set as-of date",IF(D236=Setup!$B$4,"Due today",IF(D236&lt;Setup!$B$4,IF(IF(F236="",0,F236)&gt;0,"Partially paid · overdue","Overdue"),IF(IF(F236="",0,F236)&gt;0,"Partially paid","Open"))))))))))))</f>
        <v/>
      </c>
      <c r="J236" s="15" t="str">
        <f>IF(OR(I236="Overdue",I236="Partially paid · overdue"),DATEDIF(D236,Setup!$B$4,"D"),IF(OR(I236="Open",I236="Partially paid",I236="Due today"),0,""))</f>
        <v/>
      </c>
      <c r="K236" s="5"/>
      <c r="L236" t="str">
        <f>IF(A236="","","k"&amp;SUBSTITUTE(SUBSTITUTE(SUBSTITUTE(SUBSTITUTE(SUBSTITUTE(SUBSTITUTE(A236,"~","{t}"),"*","{s}"),"?","{q}"),"&lt;","{lt}"),"&gt;","{gt}"),"=","{eq}"))</f>
        <v/>
      </c>
    </row>
    <row r="237" spans="1:12" x14ac:dyDescent="0.25">
      <c r="A237" s="5"/>
      <c r="B237" s="5"/>
      <c r="C237" s="8"/>
      <c r="D237" s="8"/>
      <c r="E237" s="12"/>
      <c r="F237" s="12"/>
      <c r="G237" s="13" t="str">
        <f>IF(OR(I237="Open",I237="Partially paid",I237="Due today",I237="Overdue",I237="Partially paid · overdue",I237="Paid",I237="Set as-of date"),ROUND(E237-IF(F237="",0,F237),2),"")</f>
        <v/>
      </c>
      <c r="H237" s="8"/>
      <c r="I237" s="14" t="str">
        <f>IF(AND(A237="",B237="",C237="",D237="",E237="",F237="",H237=""),"",IF(OR(A237="",B237="",C237="",D237="",E237=""),"Incomplete",IF(COUNTIF($L$5:$L$1004,L237)&gt;1,"Check invoice #",IF(OR(COUNT(E237)=0,AND(F237&lt;&gt;"",COUNT(F237)=0)),"Check payment",IF(OR(E237&lt;0,IF(F237="",0,F237)&lt;0,IF(F237="",0,F237)&gt;E237),"Check payment",IF(OR(COUNT(C237)=0,COUNT(D237)=0),"Check dates",IF(D237&lt;C237,"Check dates",IF(ROUND(E237-IF(F237="",0,F237),2)=0,"Paid",IF(Setup!$B$4="","Set as-of date",IF(D237=Setup!$B$4,"Due today",IF(D237&lt;Setup!$B$4,IF(IF(F237="",0,F237)&gt;0,"Partially paid · overdue","Overdue"),IF(IF(F237="",0,F237)&gt;0,"Partially paid","Open"))))))))))))</f>
        <v/>
      </c>
      <c r="J237" s="15" t="str">
        <f>IF(OR(I237="Overdue",I237="Partially paid · overdue"),DATEDIF(D237,Setup!$B$4,"D"),IF(OR(I237="Open",I237="Partially paid",I237="Due today"),0,""))</f>
        <v/>
      </c>
      <c r="K237" s="5"/>
      <c r="L237" t="str">
        <f>IF(A237="","","k"&amp;SUBSTITUTE(SUBSTITUTE(SUBSTITUTE(SUBSTITUTE(SUBSTITUTE(SUBSTITUTE(A237,"~","{t}"),"*","{s}"),"?","{q}"),"&lt;","{lt}"),"&gt;","{gt}"),"=","{eq}"))</f>
        <v/>
      </c>
    </row>
    <row r="238" spans="1:12" x14ac:dyDescent="0.25">
      <c r="A238" s="5"/>
      <c r="B238" s="5"/>
      <c r="C238" s="8"/>
      <c r="D238" s="8"/>
      <c r="E238" s="12"/>
      <c r="F238" s="12"/>
      <c r="G238" s="13" t="str">
        <f>IF(OR(I238="Open",I238="Partially paid",I238="Due today",I238="Overdue",I238="Partially paid · overdue",I238="Paid",I238="Set as-of date"),ROUND(E238-IF(F238="",0,F238),2),"")</f>
        <v/>
      </c>
      <c r="H238" s="8"/>
      <c r="I238" s="14" t="str">
        <f>IF(AND(A238="",B238="",C238="",D238="",E238="",F238="",H238=""),"",IF(OR(A238="",B238="",C238="",D238="",E238=""),"Incomplete",IF(COUNTIF($L$5:$L$1004,L238)&gt;1,"Check invoice #",IF(OR(COUNT(E238)=0,AND(F238&lt;&gt;"",COUNT(F238)=0)),"Check payment",IF(OR(E238&lt;0,IF(F238="",0,F238)&lt;0,IF(F238="",0,F238)&gt;E238),"Check payment",IF(OR(COUNT(C238)=0,COUNT(D238)=0),"Check dates",IF(D238&lt;C238,"Check dates",IF(ROUND(E238-IF(F238="",0,F238),2)=0,"Paid",IF(Setup!$B$4="","Set as-of date",IF(D238=Setup!$B$4,"Due today",IF(D238&lt;Setup!$B$4,IF(IF(F238="",0,F238)&gt;0,"Partially paid · overdue","Overdue"),IF(IF(F238="",0,F238)&gt;0,"Partially paid","Open"))))))))))))</f>
        <v/>
      </c>
      <c r="J238" s="15" t="str">
        <f>IF(OR(I238="Overdue",I238="Partially paid · overdue"),DATEDIF(D238,Setup!$B$4,"D"),IF(OR(I238="Open",I238="Partially paid",I238="Due today"),0,""))</f>
        <v/>
      </c>
      <c r="K238" s="5"/>
      <c r="L238" t="str">
        <f>IF(A238="","","k"&amp;SUBSTITUTE(SUBSTITUTE(SUBSTITUTE(SUBSTITUTE(SUBSTITUTE(SUBSTITUTE(A238,"~","{t}"),"*","{s}"),"?","{q}"),"&lt;","{lt}"),"&gt;","{gt}"),"=","{eq}"))</f>
        <v/>
      </c>
    </row>
    <row r="239" spans="1:12" x14ac:dyDescent="0.25">
      <c r="A239" s="5"/>
      <c r="B239" s="5"/>
      <c r="C239" s="8"/>
      <c r="D239" s="8"/>
      <c r="E239" s="12"/>
      <c r="F239" s="12"/>
      <c r="G239" s="13" t="str">
        <f>IF(OR(I239="Open",I239="Partially paid",I239="Due today",I239="Overdue",I239="Partially paid · overdue",I239="Paid",I239="Set as-of date"),ROUND(E239-IF(F239="",0,F239),2),"")</f>
        <v/>
      </c>
      <c r="H239" s="8"/>
      <c r="I239" s="14" t="str">
        <f>IF(AND(A239="",B239="",C239="",D239="",E239="",F239="",H239=""),"",IF(OR(A239="",B239="",C239="",D239="",E239=""),"Incomplete",IF(COUNTIF($L$5:$L$1004,L239)&gt;1,"Check invoice #",IF(OR(COUNT(E239)=0,AND(F239&lt;&gt;"",COUNT(F239)=0)),"Check payment",IF(OR(E239&lt;0,IF(F239="",0,F239)&lt;0,IF(F239="",0,F239)&gt;E239),"Check payment",IF(OR(COUNT(C239)=0,COUNT(D239)=0),"Check dates",IF(D239&lt;C239,"Check dates",IF(ROUND(E239-IF(F239="",0,F239),2)=0,"Paid",IF(Setup!$B$4="","Set as-of date",IF(D239=Setup!$B$4,"Due today",IF(D239&lt;Setup!$B$4,IF(IF(F239="",0,F239)&gt;0,"Partially paid · overdue","Overdue"),IF(IF(F239="",0,F239)&gt;0,"Partially paid","Open"))))))))))))</f>
        <v/>
      </c>
      <c r="J239" s="15" t="str">
        <f>IF(OR(I239="Overdue",I239="Partially paid · overdue"),DATEDIF(D239,Setup!$B$4,"D"),IF(OR(I239="Open",I239="Partially paid",I239="Due today"),0,""))</f>
        <v/>
      </c>
      <c r="K239" s="5"/>
      <c r="L239" t="str">
        <f>IF(A239="","","k"&amp;SUBSTITUTE(SUBSTITUTE(SUBSTITUTE(SUBSTITUTE(SUBSTITUTE(SUBSTITUTE(A239,"~","{t}"),"*","{s}"),"?","{q}"),"&lt;","{lt}"),"&gt;","{gt}"),"=","{eq}"))</f>
        <v/>
      </c>
    </row>
    <row r="240" spans="1:12" x14ac:dyDescent="0.25">
      <c r="A240" s="5"/>
      <c r="B240" s="5"/>
      <c r="C240" s="8"/>
      <c r="D240" s="8"/>
      <c r="E240" s="12"/>
      <c r="F240" s="12"/>
      <c r="G240" s="13" t="str">
        <f>IF(OR(I240="Open",I240="Partially paid",I240="Due today",I240="Overdue",I240="Partially paid · overdue",I240="Paid",I240="Set as-of date"),ROUND(E240-IF(F240="",0,F240),2),"")</f>
        <v/>
      </c>
      <c r="H240" s="8"/>
      <c r="I240" s="14" t="str">
        <f>IF(AND(A240="",B240="",C240="",D240="",E240="",F240="",H240=""),"",IF(OR(A240="",B240="",C240="",D240="",E240=""),"Incomplete",IF(COUNTIF($L$5:$L$1004,L240)&gt;1,"Check invoice #",IF(OR(COUNT(E240)=0,AND(F240&lt;&gt;"",COUNT(F240)=0)),"Check payment",IF(OR(E240&lt;0,IF(F240="",0,F240)&lt;0,IF(F240="",0,F240)&gt;E240),"Check payment",IF(OR(COUNT(C240)=0,COUNT(D240)=0),"Check dates",IF(D240&lt;C240,"Check dates",IF(ROUND(E240-IF(F240="",0,F240),2)=0,"Paid",IF(Setup!$B$4="","Set as-of date",IF(D240=Setup!$B$4,"Due today",IF(D240&lt;Setup!$B$4,IF(IF(F240="",0,F240)&gt;0,"Partially paid · overdue","Overdue"),IF(IF(F240="",0,F240)&gt;0,"Partially paid","Open"))))))))))))</f>
        <v/>
      </c>
      <c r="J240" s="15" t="str">
        <f>IF(OR(I240="Overdue",I240="Partially paid · overdue"),DATEDIF(D240,Setup!$B$4,"D"),IF(OR(I240="Open",I240="Partially paid",I240="Due today"),0,""))</f>
        <v/>
      </c>
      <c r="K240" s="5"/>
      <c r="L240" t="str">
        <f>IF(A240="","","k"&amp;SUBSTITUTE(SUBSTITUTE(SUBSTITUTE(SUBSTITUTE(SUBSTITUTE(SUBSTITUTE(A240,"~","{t}"),"*","{s}"),"?","{q}"),"&lt;","{lt}"),"&gt;","{gt}"),"=","{eq}"))</f>
        <v/>
      </c>
    </row>
    <row r="241" spans="1:12" x14ac:dyDescent="0.25">
      <c r="A241" s="5"/>
      <c r="B241" s="5"/>
      <c r="C241" s="8"/>
      <c r="D241" s="8"/>
      <c r="E241" s="12"/>
      <c r="F241" s="12"/>
      <c r="G241" s="13" t="str">
        <f>IF(OR(I241="Open",I241="Partially paid",I241="Due today",I241="Overdue",I241="Partially paid · overdue",I241="Paid",I241="Set as-of date"),ROUND(E241-IF(F241="",0,F241),2),"")</f>
        <v/>
      </c>
      <c r="H241" s="8"/>
      <c r="I241" s="14" t="str">
        <f>IF(AND(A241="",B241="",C241="",D241="",E241="",F241="",H241=""),"",IF(OR(A241="",B241="",C241="",D241="",E241=""),"Incomplete",IF(COUNTIF($L$5:$L$1004,L241)&gt;1,"Check invoice #",IF(OR(COUNT(E241)=0,AND(F241&lt;&gt;"",COUNT(F241)=0)),"Check payment",IF(OR(E241&lt;0,IF(F241="",0,F241)&lt;0,IF(F241="",0,F241)&gt;E241),"Check payment",IF(OR(COUNT(C241)=0,COUNT(D241)=0),"Check dates",IF(D241&lt;C241,"Check dates",IF(ROUND(E241-IF(F241="",0,F241),2)=0,"Paid",IF(Setup!$B$4="","Set as-of date",IF(D241=Setup!$B$4,"Due today",IF(D241&lt;Setup!$B$4,IF(IF(F241="",0,F241)&gt;0,"Partially paid · overdue","Overdue"),IF(IF(F241="",0,F241)&gt;0,"Partially paid","Open"))))))))))))</f>
        <v/>
      </c>
      <c r="J241" s="15" t="str">
        <f>IF(OR(I241="Overdue",I241="Partially paid · overdue"),DATEDIF(D241,Setup!$B$4,"D"),IF(OR(I241="Open",I241="Partially paid",I241="Due today"),0,""))</f>
        <v/>
      </c>
      <c r="K241" s="5"/>
      <c r="L241" t="str">
        <f>IF(A241="","","k"&amp;SUBSTITUTE(SUBSTITUTE(SUBSTITUTE(SUBSTITUTE(SUBSTITUTE(SUBSTITUTE(A241,"~","{t}"),"*","{s}"),"?","{q}"),"&lt;","{lt}"),"&gt;","{gt}"),"=","{eq}"))</f>
        <v/>
      </c>
    </row>
    <row r="242" spans="1:12" x14ac:dyDescent="0.25">
      <c r="A242" s="5"/>
      <c r="B242" s="5"/>
      <c r="C242" s="8"/>
      <c r="D242" s="8"/>
      <c r="E242" s="12"/>
      <c r="F242" s="12"/>
      <c r="G242" s="13" t="str">
        <f>IF(OR(I242="Open",I242="Partially paid",I242="Due today",I242="Overdue",I242="Partially paid · overdue",I242="Paid",I242="Set as-of date"),ROUND(E242-IF(F242="",0,F242),2),"")</f>
        <v/>
      </c>
      <c r="H242" s="8"/>
      <c r="I242" s="14" t="str">
        <f>IF(AND(A242="",B242="",C242="",D242="",E242="",F242="",H242=""),"",IF(OR(A242="",B242="",C242="",D242="",E242=""),"Incomplete",IF(COUNTIF($L$5:$L$1004,L242)&gt;1,"Check invoice #",IF(OR(COUNT(E242)=0,AND(F242&lt;&gt;"",COUNT(F242)=0)),"Check payment",IF(OR(E242&lt;0,IF(F242="",0,F242)&lt;0,IF(F242="",0,F242)&gt;E242),"Check payment",IF(OR(COUNT(C242)=0,COUNT(D242)=0),"Check dates",IF(D242&lt;C242,"Check dates",IF(ROUND(E242-IF(F242="",0,F242),2)=0,"Paid",IF(Setup!$B$4="","Set as-of date",IF(D242=Setup!$B$4,"Due today",IF(D242&lt;Setup!$B$4,IF(IF(F242="",0,F242)&gt;0,"Partially paid · overdue","Overdue"),IF(IF(F242="",0,F242)&gt;0,"Partially paid","Open"))))))))))))</f>
        <v/>
      </c>
      <c r="J242" s="15" t="str">
        <f>IF(OR(I242="Overdue",I242="Partially paid · overdue"),DATEDIF(D242,Setup!$B$4,"D"),IF(OR(I242="Open",I242="Partially paid",I242="Due today"),0,""))</f>
        <v/>
      </c>
      <c r="K242" s="5"/>
      <c r="L242" t="str">
        <f>IF(A242="","","k"&amp;SUBSTITUTE(SUBSTITUTE(SUBSTITUTE(SUBSTITUTE(SUBSTITUTE(SUBSTITUTE(A242,"~","{t}"),"*","{s}"),"?","{q}"),"&lt;","{lt}"),"&gt;","{gt}"),"=","{eq}"))</f>
        <v/>
      </c>
    </row>
    <row r="243" spans="1:12" x14ac:dyDescent="0.25">
      <c r="A243" s="5"/>
      <c r="B243" s="5"/>
      <c r="C243" s="8"/>
      <c r="D243" s="8"/>
      <c r="E243" s="12"/>
      <c r="F243" s="12"/>
      <c r="G243" s="13" t="str">
        <f>IF(OR(I243="Open",I243="Partially paid",I243="Due today",I243="Overdue",I243="Partially paid · overdue",I243="Paid",I243="Set as-of date"),ROUND(E243-IF(F243="",0,F243),2),"")</f>
        <v/>
      </c>
      <c r="H243" s="8"/>
      <c r="I243" s="14" t="str">
        <f>IF(AND(A243="",B243="",C243="",D243="",E243="",F243="",H243=""),"",IF(OR(A243="",B243="",C243="",D243="",E243=""),"Incomplete",IF(COUNTIF($L$5:$L$1004,L243)&gt;1,"Check invoice #",IF(OR(COUNT(E243)=0,AND(F243&lt;&gt;"",COUNT(F243)=0)),"Check payment",IF(OR(E243&lt;0,IF(F243="",0,F243)&lt;0,IF(F243="",0,F243)&gt;E243),"Check payment",IF(OR(COUNT(C243)=0,COUNT(D243)=0),"Check dates",IF(D243&lt;C243,"Check dates",IF(ROUND(E243-IF(F243="",0,F243),2)=0,"Paid",IF(Setup!$B$4="","Set as-of date",IF(D243=Setup!$B$4,"Due today",IF(D243&lt;Setup!$B$4,IF(IF(F243="",0,F243)&gt;0,"Partially paid · overdue","Overdue"),IF(IF(F243="",0,F243)&gt;0,"Partially paid","Open"))))))))))))</f>
        <v/>
      </c>
      <c r="J243" s="15" t="str">
        <f>IF(OR(I243="Overdue",I243="Partially paid · overdue"),DATEDIF(D243,Setup!$B$4,"D"),IF(OR(I243="Open",I243="Partially paid",I243="Due today"),0,""))</f>
        <v/>
      </c>
      <c r="K243" s="5"/>
      <c r="L243" t="str">
        <f>IF(A243="","","k"&amp;SUBSTITUTE(SUBSTITUTE(SUBSTITUTE(SUBSTITUTE(SUBSTITUTE(SUBSTITUTE(A243,"~","{t}"),"*","{s}"),"?","{q}"),"&lt;","{lt}"),"&gt;","{gt}"),"=","{eq}"))</f>
        <v/>
      </c>
    </row>
    <row r="244" spans="1:12" x14ac:dyDescent="0.25">
      <c r="A244" s="5"/>
      <c r="B244" s="5"/>
      <c r="C244" s="8"/>
      <c r="D244" s="8"/>
      <c r="E244" s="12"/>
      <c r="F244" s="12"/>
      <c r="G244" s="13" t="str">
        <f>IF(OR(I244="Open",I244="Partially paid",I244="Due today",I244="Overdue",I244="Partially paid · overdue",I244="Paid",I244="Set as-of date"),ROUND(E244-IF(F244="",0,F244),2),"")</f>
        <v/>
      </c>
      <c r="H244" s="8"/>
      <c r="I244" s="14" t="str">
        <f>IF(AND(A244="",B244="",C244="",D244="",E244="",F244="",H244=""),"",IF(OR(A244="",B244="",C244="",D244="",E244=""),"Incomplete",IF(COUNTIF($L$5:$L$1004,L244)&gt;1,"Check invoice #",IF(OR(COUNT(E244)=0,AND(F244&lt;&gt;"",COUNT(F244)=0)),"Check payment",IF(OR(E244&lt;0,IF(F244="",0,F244)&lt;0,IF(F244="",0,F244)&gt;E244),"Check payment",IF(OR(COUNT(C244)=0,COUNT(D244)=0),"Check dates",IF(D244&lt;C244,"Check dates",IF(ROUND(E244-IF(F244="",0,F244),2)=0,"Paid",IF(Setup!$B$4="","Set as-of date",IF(D244=Setup!$B$4,"Due today",IF(D244&lt;Setup!$B$4,IF(IF(F244="",0,F244)&gt;0,"Partially paid · overdue","Overdue"),IF(IF(F244="",0,F244)&gt;0,"Partially paid","Open"))))))))))))</f>
        <v/>
      </c>
      <c r="J244" s="15" t="str">
        <f>IF(OR(I244="Overdue",I244="Partially paid · overdue"),DATEDIF(D244,Setup!$B$4,"D"),IF(OR(I244="Open",I244="Partially paid",I244="Due today"),0,""))</f>
        <v/>
      </c>
      <c r="K244" s="5"/>
      <c r="L244" t="str">
        <f>IF(A244="","","k"&amp;SUBSTITUTE(SUBSTITUTE(SUBSTITUTE(SUBSTITUTE(SUBSTITUTE(SUBSTITUTE(A244,"~","{t}"),"*","{s}"),"?","{q}"),"&lt;","{lt}"),"&gt;","{gt}"),"=","{eq}"))</f>
        <v/>
      </c>
    </row>
    <row r="245" spans="1:12" x14ac:dyDescent="0.25">
      <c r="A245" s="5"/>
      <c r="B245" s="5"/>
      <c r="C245" s="8"/>
      <c r="D245" s="8"/>
      <c r="E245" s="12"/>
      <c r="F245" s="12"/>
      <c r="G245" s="13" t="str">
        <f>IF(OR(I245="Open",I245="Partially paid",I245="Due today",I245="Overdue",I245="Partially paid · overdue",I245="Paid",I245="Set as-of date"),ROUND(E245-IF(F245="",0,F245),2),"")</f>
        <v/>
      </c>
      <c r="H245" s="8"/>
      <c r="I245" s="14" t="str">
        <f>IF(AND(A245="",B245="",C245="",D245="",E245="",F245="",H245=""),"",IF(OR(A245="",B245="",C245="",D245="",E245=""),"Incomplete",IF(COUNTIF($L$5:$L$1004,L245)&gt;1,"Check invoice #",IF(OR(COUNT(E245)=0,AND(F245&lt;&gt;"",COUNT(F245)=0)),"Check payment",IF(OR(E245&lt;0,IF(F245="",0,F245)&lt;0,IF(F245="",0,F245)&gt;E245),"Check payment",IF(OR(COUNT(C245)=0,COUNT(D245)=0),"Check dates",IF(D245&lt;C245,"Check dates",IF(ROUND(E245-IF(F245="",0,F245),2)=0,"Paid",IF(Setup!$B$4="","Set as-of date",IF(D245=Setup!$B$4,"Due today",IF(D245&lt;Setup!$B$4,IF(IF(F245="",0,F245)&gt;0,"Partially paid · overdue","Overdue"),IF(IF(F245="",0,F245)&gt;0,"Partially paid","Open"))))))))))))</f>
        <v/>
      </c>
      <c r="J245" s="15" t="str">
        <f>IF(OR(I245="Overdue",I245="Partially paid · overdue"),DATEDIF(D245,Setup!$B$4,"D"),IF(OR(I245="Open",I245="Partially paid",I245="Due today"),0,""))</f>
        <v/>
      </c>
      <c r="K245" s="5"/>
      <c r="L245" t="str">
        <f>IF(A245="","","k"&amp;SUBSTITUTE(SUBSTITUTE(SUBSTITUTE(SUBSTITUTE(SUBSTITUTE(SUBSTITUTE(A245,"~","{t}"),"*","{s}"),"?","{q}"),"&lt;","{lt}"),"&gt;","{gt}"),"=","{eq}"))</f>
        <v/>
      </c>
    </row>
    <row r="246" spans="1:12" x14ac:dyDescent="0.25">
      <c r="A246" s="5"/>
      <c r="B246" s="5"/>
      <c r="C246" s="8"/>
      <c r="D246" s="8"/>
      <c r="E246" s="12"/>
      <c r="F246" s="12"/>
      <c r="G246" s="13" t="str">
        <f>IF(OR(I246="Open",I246="Partially paid",I246="Due today",I246="Overdue",I246="Partially paid · overdue",I246="Paid",I246="Set as-of date"),ROUND(E246-IF(F246="",0,F246),2),"")</f>
        <v/>
      </c>
      <c r="H246" s="8"/>
      <c r="I246" s="14" t="str">
        <f>IF(AND(A246="",B246="",C246="",D246="",E246="",F246="",H246=""),"",IF(OR(A246="",B246="",C246="",D246="",E246=""),"Incomplete",IF(COUNTIF($L$5:$L$1004,L246)&gt;1,"Check invoice #",IF(OR(COUNT(E246)=0,AND(F246&lt;&gt;"",COUNT(F246)=0)),"Check payment",IF(OR(E246&lt;0,IF(F246="",0,F246)&lt;0,IF(F246="",0,F246)&gt;E246),"Check payment",IF(OR(COUNT(C246)=0,COUNT(D246)=0),"Check dates",IF(D246&lt;C246,"Check dates",IF(ROUND(E246-IF(F246="",0,F246),2)=0,"Paid",IF(Setup!$B$4="","Set as-of date",IF(D246=Setup!$B$4,"Due today",IF(D246&lt;Setup!$B$4,IF(IF(F246="",0,F246)&gt;0,"Partially paid · overdue","Overdue"),IF(IF(F246="",0,F246)&gt;0,"Partially paid","Open"))))))))))))</f>
        <v/>
      </c>
      <c r="J246" s="15" t="str">
        <f>IF(OR(I246="Overdue",I246="Partially paid · overdue"),DATEDIF(D246,Setup!$B$4,"D"),IF(OR(I246="Open",I246="Partially paid",I246="Due today"),0,""))</f>
        <v/>
      </c>
      <c r="K246" s="5"/>
      <c r="L246" t="str">
        <f>IF(A246="","","k"&amp;SUBSTITUTE(SUBSTITUTE(SUBSTITUTE(SUBSTITUTE(SUBSTITUTE(SUBSTITUTE(A246,"~","{t}"),"*","{s}"),"?","{q}"),"&lt;","{lt}"),"&gt;","{gt}"),"=","{eq}"))</f>
        <v/>
      </c>
    </row>
    <row r="247" spans="1:12" x14ac:dyDescent="0.25">
      <c r="A247" s="5"/>
      <c r="B247" s="5"/>
      <c r="C247" s="8"/>
      <c r="D247" s="8"/>
      <c r="E247" s="12"/>
      <c r="F247" s="12"/>
      <c r="G247" s="13" t="str">
        <f>IF(OR(I247="Open",I247="Partially paid",I247="Due today",I247="Overdue",I247="Partially paid · overdue",I247="Paid",I247="Set as-of date"),ROUND(E247-IF(F247="",0,F247),2),"")</f>
        <v/>
      </c>
      <c r="H247" s="8"/>
      <c r="I247" s="14" t="str">
        <f>IF(AND(A247="",B247="",C247="",D247="",E247="",F247="",H247=""),"",IF(OR(A247="",B247="",C247="",D247="",E247=""),"Incomplete",IF(COUNTIF($L$5:$L$1004,L247)&gt;1,"Check invoice #",IF(OR(COUNT(E247)=0,AND(F247&lt;&gt;"",COUNT(F247)=0)),"Check payment",IF(OR(E247&lt;0,IF(F247="",0,F247)&lt;0,IF(F247="",0,F247)&gt;E247),"Check payment",IF(OR(COUNT(C247)=0,COUNT(D247)=0),"Check dates",IF(D247&lt;C247,"Check dates",IF(ROUND(E247-IF(F247="",0,F247),2)=0,"Paid",IF(Setup!$B$4="","Set as-of date",IF(D247=Setup!$B$4,"Due today",IF(D247&lt;Setup!$B$4,IF(IF(F247="",0,F247)&gt;0,"Partially paid · overdue","Overdue"),IF(IF(F247="",0,F247)&gt;0,"Partially paid","Open"))))))))))))</f>
        <v/>
      </c>
      <c r="J247" s="15" t="str">
        <f>IF(OR(I247="Overdue",I247="Partially paid · overdue"),DATEDIF(D247,Setup!$B$4,"D"),IF(OR(I247="Open",I247="Partially paid",I247="Due today"),0,""))</f>
        <v/>
      </c>
      <c r="K247" s="5"/>
      <c r="L247" t="str">
        <f>IF(A247="","","k"&amp;SUBSTITUTE(SUBSTITUTE(SUBSTITUTE(SUBSTITUTE(SUBSTITUTE(SUBSTITUTE(A247,"~","{t}"),"*","{s}"),"?","{q}"),"&lt;","{lt}"),"&gt;","{gt}"),"=","{eq}"))</f>
        <v/>
      </c>
    </row>
    <row r="248" spans="1:12" x14ac:dyDescent="0.25">
      <c r="A248" s="5"/>
      <c r="B248" s="5"/>
      <c r="C248" s="8"/>
      <c r="D248" s="8"/>
      <c r="E248" s="12"/>
      <c r="F248" s="12"/>
      <c r="G248" s="13" t="str">
        <f>IF(OR(I248="Open",I248="Partially paid",I248="Due today",I248="Overdue",I248="Partially paid · overdue",I248="Paid",I248="Set as-of date"),ROUND(E248-IF(F248="",0,F248),2),"")</f>
        <v/>
      </c>
      <c r="H248" s="8"/>
      <c r="I248" s="14" t="str">
        <f>IF(AND(A248="",B248="",C248="",D248="",E248="",F248="",H248=""),"",IF(OR(A248="",B248="",C248="",D248="",E248=""),"Incomplete",IF(COUNTIF($L$5:$L$1004,L248)&gt;1,"Check invoice #",IF(OR(COUNT(E248)=0,AND(F248&lt;&gt;"",COUNT(F248)=0)),"Check payment",IF(OR(E248&lt;0,IF(F248="",0,F248)&lt;0,IF(F248="",0,F248)&gt;E248),"Check payment",IF(OR(COUNT(C248)=0,COUNT(D248)=0),"Check dates",IF(D248&lt;C248,"Check dates",IF(ROUND(E248-IF(F248="",0,F248),2)=0,"Paid",IF(Setup!$B$4="","Set as-of date",IF(D248=Setup!$B$4,"Due today",IF(D248&lt;Setup!$B$4,IF(IF(F248="",0,F248)&gt;0,"Partially paid · overdue","Overdue"),IF(IF(F248="",0,F248)&gt;0,"Partially paid","Open"))))))))))))</f>
        <v/>
      </c>
      <c r="J248" s="15" t="str">
        <f>IF(OR(I248="Overdue",I248="Partially paid · overdue"),DATEDIF(D248,Setup!$B$4,"D"),IF(OR(I248="Open",I248="Partially paid",I248="Due today"),0,""))</f>
        <v/>
      </c>
      <c r="K248" s="5"/>
      <c r="L248" t="str">
        <f>IF(A248="","","k"&amp;SUBSTITUTE(SUBSTITUTE(SUBSTITUTE(SUBSTITUTE(SUBSTITUTE(SUBSTITUTE(A248,"~","{t}"),"*","{s}"),"?","{q}"),"&lt;","{lt}"),"&gt;","{gt}"),"=","{eq}"))</f>
        <v/>
      </c>
    </row>
    <row r="249" spans="1:12" x14ac:dyDescent="0.25">
      <c r="A249" s="5"/>
      <c r="B249" s="5"/>
      <c r="C249" s="8"/>
      <c r="D249" s="8"/>
      <c r="E249" s="12"/>
      <c r="F249" s="12"/>
      <c r="G249" s="13" t="str">
        <f>IF(OR(I249="Open",I249="Partially paid",I249="Due today",I249="Overdue",I249="Partially paid · overdue",I249="Paid",I249="Set as-of date"),ROUND(E249-IF(F249="",0,F249),2),"")</f>
        <v/>
      </c>
      <c r="H249" s="8"/>
      <c r="I249" s="14" t="str">
        <f>IF(AND(A249="",B249="",C249="",D249="",E249="",F249="",H249=""),"",IF(OR(A249="",B249="",C249="",D249="",E249=""),"Incomplete",IF(COUNTIF($L$5:$L$1004,L249)&gt;1,"Check invoice #",IF(OR(COUNT(E249)=0,AND(F249&lt;&gt;"",COUNT(F249)=0)),"Check payment",IF(OR(E249&lt;0,IF(F249="",0,F249)&lt;0,IF(F249="",0,F249)&gt;E249),"Check payment",IF(OR(COUNT(C249)=0,COUNT(D249)=0),"Check dates",IF(D249&lt;C249,"Check dates",IF(ROUND(E249-IF(F249="",0,F249),2)=0,"Paid",IF(Setup!$B$4="","Set as-of date",IF(D249=Setup!$B$4,"Due today",IF(D249&lt;Setup!$B$4,IF(IF(F249="",0,F249)&gt;0,"Partially paid · overdue","Overdue"),IF(IF(F249="",0,F249)&gt;0,"Partially paid","Open"))))))))))))</f>
        <v/>
      </c>
      <c r="J249" s="15" t="str">
        <f>IF(OR(I249="Overdue",I249="Partially paid · overdue"),DATEDIF(D249,Setup!$B$4,"D"),IF(OR(I249="Open",I249="Partially paid",I249="Due today"),0,""))</f>
        <v/>
      </c>
      <c r="K249" s="5"/>
      <c r="L249" t="str">
        <f>IF(A249="","","k"&amp;SUBSTITUTE(SUBSTITUTE(SUBSTITUTE(SUBSTITUTE(SUBSTITUTE(SUBSTITUTE(A249,"~","{t}"),"*","{s}"),"?","{q}"),"&lt;","{lt}"),"&gt;","{gt}"),"=","{eq}"))</f>
        <v/>
      </c>
    </row>
    <row r="250" spans="1:12" x14ac:dyDescent="0.25">
      <c r="A250" s="5"/>
      <c r="B250" s="5"/>
      <c r="C250" s="8"/>
      <c r="D250" s="8"/>
      <c r="E250" s="12"/>
      <c r="F250" s="12"/>
      <c r="G250" s="13" t="str">
        <f>IF(OR(I250="Open",I250="Partially paid",I250="Due today",I250="Overdue",I250="Partially paid · overdue",I250="Paid",I250="Set as-of date"),ROUND(E250-IF(F250="",0,F250),2),"")</f>
        <v/>
      </c>
      <c r="H250" s="8"/>
      <c r="I250" s="14" t="str">
        <f>IF(AND(A250="",B250="",C250="",D250="",E250="",F250="",H250=""),"",IF(OR(A250="",B250="",C250="",D250="",E250=""),"Incomplete",IF(COUNTIF($L$5:$L$1004,L250)&gt;1,"Check invoice #",IF(OR(COUNT(E250)=0,AND(F250&lt;&gt;"",COUNT(F250)=0)),"Check payment",IF(OR(E250&lt;0,IF(F250="",0,F250)&lt;0,IF(F250="",0,F250)&gt;E250),"Check payment",IF(OR(COUNT(C250)=0,COUNT(D250)=0),"Check dates",IF(D250&lt;C250,"Check dates",IF(ROUND(E250-IF(F250="",0,F250),2)=0,"Paid",IF(Setup!$B$4="","Set as-of date",IF(D250=Setup!$B$4,"Due today",IF(D250&lt;Setup!$B$4,IF(IF(F250="",0,F250)&gt;0,"Partially paid · overdue","Overdue"),IF(IF(F250="",0,F250)&gt;0,"Partially paid","Open"))))))))))))</f>
        <v/>
      </c>
      <c r="J250" s="15" t="str">
        <f>IF(OR(I250="Overdue",I250="Partially paid · overdue"),DATEDIF(D250,Setup!$B$4,"D"),IF(OR(I250="Open",I250="Partially paid",I250="Due today"),0,""))</f>
        <v/>
      </c>
      <c r="K250" s="5"/>
      <c r="L250" t="str">
        <f>IF(A250="","","k"&amp;SUBSTITUTE(SUBSTITUTE(SUBSTITUTE(SUBSTITUTE(SUBSTITUTE(SUBSTITUTE(A250,"~","{t}"),"*","{s}"),"?","{q}"),"&lt;","{lt}"),"&gt;","{gt}"),"=","{eq}"))</f>
        <v/>
      </c>
    </row>
    <row r="251" spans="1:12" x14ac:dyDescent="0.25">
      <c r="A251" s="5"/>
      <c r="B251" s="5"/>
      <c r="C251" s="8"/>
      <c r="D251" s="8"/>
      <c r="E251" s="12"/>
      <c r="F251" s="12"/>
      <c r="G251" s="13" t="str">
        <f>IF(OR(I251="Open",I251="Partially paid",I251="Due today",I251="Overdue",I251="Partially paid · overdue",I251="Paid",I251="Set as-of date"),ROUND(E251-IF(F251="",0,F251),2),"")</f>
        <v/>
      </c>
      <c r="H251" s="8"/>
      <c r="I251" s="14" t="str">
        <f>IF(AND(A251="",B251="",C251="",D251="",E251="",F251="",H251=""),"",IF(OR(A251="",B251="",C251="",D251="",E251=""),"Incomplete",IF(COUNTIF($L$5:$L$1004,L251)&gt;1,"Check invoice #",IF(OR(COUNT(E251)=0,AND(F251&lt;&gt;"",COUNT(F251)=0)),"Check payment",IF(OR(E251&lt;0,IF(F251="",0,F251)&lt;0,IF(F251="",0,F251)&gt;E251),"Check payment",IF(OR(COUNT(C251)=0,COUNT(D251)=0),"Check dates",IF(D251&lt;C251,"Check dates",IF(ROUND(E251-IF(F251="",0,F251),2)=0,"Paid",IF(Setup!$B$4="","Set as-of date",IF(D251=Setup!$B$4,"Due today",IF(D251&lt;Setup!$B$4,IF(IF(F251="",0,F251)&gt;0,"Partially paid · overdue","Overdue"),IF(IF(F251="",0,F251)&gt;0,"Partially paid","Open"))))))))))))</f>
        <v/>
      </c>
      <c r="J251" s="15" t="str">
        <f>IF(OR(I251="Overdue",I251="Partially paid · overdue"),DATEDIF(D251,Setup!$B$4,"D"),IF(OR(I251="Open",I251="Partially paid",I251="Due today"),0,""))</f>
        <v/>
      </c>
      <c r="K251" s="5"/>
      <c r="L251" t="str">
        <f>IF(A251="","","k"&amp;SUBSTITUTE(SUBSTITUTE(SUBSTITUTE(SUBSTITUTE(SUBSTITUTE(SUBSTITUTE(A251,"~","{t}"),"*","{s}"),"?","{q}"),"&lt;","{lt}"),"&gt;","{gt}"),"=","{eq}"))</f>
        <v/>
      </c>
    </row>
    <row r="252" spans="1:12" x14ac:dyDescent="0.25">
      <c r="A252" s="5"/>
      <c r="B252" s="5"/>
      <c r="C252" s="8"/>
      <c r="D252" s="8"/>
      <c r="E252" s="12"/>
      <c r="F252" s="12"/>
      <c r="G252" s="13" t="str">
        <f>IF(OR(I252="Open",I252="Partially paid",I252="Due today",I252="Overdue",I252="Partially paid · overdue",I252="Paid",I252="Set as-of date"),ROUND(E252-IF(F252="",0,F252),2),"")</f>
        <v/>
      </c>
      <c r="H252" s="8"/>
      <c r="I252" s="14" t="str">
        <f>IF(AND(A252="",B252="",C252="",D252="",E252="",F252="",H252=""),"",IF(OR(A252="",B252="",C252="",D252="",E252=""),"Incomplete",IF(COUNTIF($L$5:$L$1004,L252)&gt;1,"Check invoice #",IF(OR(COUNT(E252)=0,AND(F252&lt;&gt;"",COUNT(F252)=0)),"Check payment",IF(OR(E252&lt;0,IF(F252="",0,F252)&lt;0,IF(F252="",0,F252)&gt;E252),"Check payment",IF(OR(COUNT(C252)=0,COUNT(D252)=0),"Check dates",IF(D252&lt;C252,"Check dates",IF(ROUND(E252-IF(F252="",0,F252),2)=0,"Paid",IF(Setup!$B$4="","Set as-of date",IF(D252=Setup!$B$4,"Due today",IF(D252&lt;Setup!$B$4,IF(IF(F252="",0,F252)&gt;0,"Partially paid · overdue","Overdue"),IF(IF(F252="",0,F252)&gt;0,"Partially paid","Open"))))))))))))</f>
        <v/>
      </c>
      <c r="J252" s="15" t="str">
        <f>IF(OR(I252="Overdue",I252="Partially paid · overdue"),DATEDIF(D252,Setup!$B$4,"D"),IF(OR(I252="Open",I252="Partially paid",I252="Due today"),0,""))</f>
        <v/>
      </c>
      <c r="K252" s="5"/>
      <c r="L252" t="str">
        <f>IF(A252="","","k"&amp;SUBSTITUTE(SUBSTITUTE(SUBSTITUTE(SUBSTITUTE(SUBSTITUTE(SUBSTITUTE(A252,"~","{t}"),"*","{s}"),"?","{q}"),"&lt;","{lt}"),"&gt;","{gt}"),"=","{eq}"))</f>
        <v/>
      </c>
    </row>
    <row r="253" spans="1:12" x14ac:dyDescent="0.25">
      <c r="A253" s="5"/>
      <c r="B253" s="5"/>
      <c r="C253" s="8"/>
      <c r="D253" s="8"/>
      <c r="E253" s="12"/>
      <c r="F253" s="12"/>
      <c r="G253" s="13" t="str">
        <f>IF(OR(I253="Open",I253="Partially paid",I253="Due today",I253="Overdue",I253="Partially paid · overdue",I253="Paid",I253="Set as-of date"),ROUND(E253-IF(F253="",0,F253),2),"")</f>
        <v/>
      </c>
      <c r="H253" s="8"/>
      <c r="I253" s="14" t="str">
        <f>IF(AND(A253="",B253="",C253="",D253="",E253="",F253="",H253=""),"",IF(OR(A253="",B253="",C253="",D253="",E253=""),"Incomplete",IF(COUNTIF($L$5:$L$1004,L253)&gt;1,"Check invoice #",IF(OR(COUNT(E253)=0,AND(F253&lt;&gt;"",COUNT(F253)=0)),"Check payment",IF(OR(E253&lt;0,IF(F253="",0,F253)&lt;0,IF(F253="",0,F253)&gt;E253),"Check payment",IF(OR(COUNT(C253)=0,COUNT(D253)=0),"Check dates",IF(D253&lt;C253,"Check dates",IF(ROUND(E253-IF(F253="",0,F253),2)=0,"Paid",IF(Setup!$B$4="","Set as-of date",IF(D253=Setup!$B$4,"Due today",IF(D253&lt;Setup!$B$4,IF(IF(F253="",0,F253)&gt;0,"Partially paid · overdue","Overdue"),IF(IF(F253="",0,F253)&gt;0,"Partially paid","Open"))))))))))))</f>
        <v/>
      </c>
      <c r="J253" s="15" t="str">
        <f>IF(OR(I253="Overdue",I253="Partially paid · overdue"),DATEDIF(D253,Setup!$B$4,"D"),IF(OR(I253="Open",I253="Partially paid",I253="Due today"),0,""))</f>
        <v/>
      </c>
      <c r="K253" s="5"/>
      <c r="L253" t="str">
        <f>IF(A253="","","k"&amp;SUBSTITUTE(SUBSTITUTE(SUBSTITUTE(SUBSTITUTE(SUBSTITUTE(SUBSTITUTE(A253,"~","{t}"),"*","{s}"),"?","{q}"),"&lt;","{lt}"),"&gt;","{gt}"),"=","{eq}"))</f>
        <v/>
      </c>
    </row>
    <row r="254" spans="1:12" x14ac:dyDescent="0.25">
      <c r="A254" s="5"/>
      <c r="B254" s="5"/>
      <c r="C254" s="8"/>
      <c r="D254" s="8"/>
      <c r="E254" s="12"/>
      <c r="F254" s="12"/>
      <c r="G254" s="13" t="str">
        <f>IF(OR(I254="Open",I254="Partially paid",I254="Due today",I254="Overdue",I254="Partially paid · overdue",I254="Paid",I254="Set as-of date"),ROUND(E254-IF(F254="",0,F254),2),"")</f>
        <v/>
      </c>
      <c r="H254" s="8"/>
      <c r="I254" s="14" t="str">
        <f>IF(AND(A254="",B254="",C254="",D254="",E254="",F254="",H254=""),"",IF(OR(A254="",B254="",C254="",D254="",E254=""),"Incomplete",IF(COUNTIF($L$5:$L$1004,L254)&gt;1,"Check invoice #",IF(OR(COUNT(E254)=0,AND(F254&lt;&gt;"",COUNT(F254)=0)),"Check payment",IF(OR(E254&lt;0,IF(F254="",0,F254)&lt;0,IF(F254="",0,F254)&gt;E254),"Check payment",IF(OR(COUNT(C254)=0,COUNT(D254)=0),"Check dates",IF(D254&lt;C254,"Check dates",IF(ROUND(E254-IF(F254="",0,F254),2)=0,"Paid",IF(Setup!$B$4="","Set as-of date",IF(D254=Setup!$B$4,"Due today",IF(D254&lt;Setup!$B$4,IF(IF(F254="",0,F254)&gt;0,"Partially paid · overdue","Overdue"),IF(IF(F254="",0,F254)&gt;0,"Partially paid","Open"))))))))))))</f>
        <v/>
      </c>
      <c r="J254" s="15" t="str">
        <f>IF(OR(I254="Overdue",I254="Partially paid · overdue"),DATEDIF(D254,Setup!$B$4,"D"),IF(OR(I254="Open",I254="Partially paid",I254="Due today"),0,""))</f>
        <v/>
      </c>
      <c r="K254" s="5"/>
      <c r="L254" t="str">
        <f>IF(A254="","","k"&amp;SUBSTITUTE(SUBSTITUTE(SUBSTITUTE(SUBSTITUTE(SUBSTITUTE(SUBSTITUTE(A254,"~","{t}"),"*","{s}"),"?","{q}"),"&lt;","{lt}"),"&gt;","{gt}"),"=","{eq}"))</f>
        <v/>
      </c>
    </row>
    <row r="255" spans="1:12" x14ac:dyDescent="0.25">
      <c r="A255" s="5"/>
      <c r="B255" s="5"/>
      <c r="C255" s="8"/>
      <c r="D255" s="8"/>
      <c r="E255" s="12"/>
      <c r="F255" s="12"/>
      <c r="G255" s="13" t="str">
        <f>IF(OR(I255="Open",I255="Partially paid",I255="Due today",I255="Overdue",I255="Partially paid · overdue",I255="Paid",I255="Set as-of date"),ROUND(E255-IF(F255="",0,F255),2),"")</f>
        <v/>
      </c>
      <c r="H255" s="8"/>
      <c r="I255" s="14" t="str">
        <f>IF(AND(A255="",B255="",C255="",D255="",E255="",F255="",H255=""),"",IF(OR(A255="",B255="",C255="",D255="",E255=""),"Incomplete",IF(COUNTIF($L$5:$L$1004,L255)&gt;1,"Check invoice #",IF(OR(COUNT(E255)=0,AND(F255&lt;&gt;"",COUNT(F255)=0)),"Check payment",IF(OR(E255&lt;0,IF(F255="",0,F255)&lt;0,IF(F255="",0,F255)&gt;E255),"Check payment",IF(OR(COUNT(C255)=0,COUNT(D255)=0),"Check dates",IF(D255&lt;C255,"Check dates",IF(ROUND(E255-IF(F255="",0,F255),2)=0,"Paid",IF(Setup!$B$4="","Set as-of date",IF(D255=Setup!$B$4,"Due today",IF(D255&lt;Setup!$B$4,IF(IF(F255="",0,F255)&gt;0,"Partially paid · overdue","Overdue"),IF(IF(F255="",0,F255)&gt;0,"Partially paid","Open"))))))))))))</f>
        <v/>
      </c>
      <c r="J255" s="15" t="str">
        <f>IF(OR(I255="Overdue",I255="Partially paid · overdue"),DATEDIF(D255,Setup!$B$4,"D"),IF(OR(I255="Open",I255="Partially paid",I255="Due today"),0,""))</f>
        <v/>
      </c>
      <c r="K255" s="5"/>
      <c r="L255" t="str">
        <f>IF(A255="","","k"&amp;SUBSTITUTE(SUBSTITUTE(SUBSTITUTE(SUBSTITUTE(SUBSTITUTE(SUBSTITUTE(A255,"~","{t}"),"*","{s}"),"?","{q}"),"&lt;","{lt}"),"&gt;","{gt}"),"=","{eq}"))</f>
        <v/>
      </c>
    </row>
    <row r="256" spans="1:12" x14ac:dyDescent="0.25">
      <c r="A256" s="5"/>
      <c r="B256" s="5"/>
      <c r="C256" s="8"/>
      <c r="D256" s="8"/>
      <c r="E256" s="12"/>
      <c r="F256" s="12"/>
      <c r="G256" s="13" t="str">
        <f>IF(OR(I256="Open",I256="Partially paid",I256="Due today",I256="Overdue",I256="Partially paid · overdue",I256="Paid",I256="Set as-of date"),ROUND(E256-IF(F256="",0,F256),2),"")</f>
        <v/>
      </c>
      <c r="H256" s="8"/>
      <c r="I256" s="14" t="str">
        <f>IF(AND(A256="",B256="",C256="",D256="",E256="",F256="",H256=""),"",IF(OR(A256="",B256="",C256="",D256="",E256=""),"Incomplete",IF(COUNTIF($L$5:$L$1004,L256)&gt;1,"Check invoice #",IF(OR(COUNT(E256)=0,AND(F256&lt;&gt;"",COUNT(F256)=0)),"Check payment",IF(OR(E256&lt;0,IF(F256="",0,F256)&lt;0,IF(F256="",0,F256)&gt;E256),"Check payment",IF(OR(COUNT(C256)=0,COUNT(D256)=0),"Check dates",IF(D256&lt;C256,"Check dates",IF(ROUND(E256-IF(F256="",0,F256),2)=0,"Paid",IF(Setup!$B$4="","Set as-of date",IF(D256=Setup!$B$4,"Due today",IF(D256&lt;Setup!$B$4,IF(IF(F256="",0,F256)&gt;0,"Partially paid · overdue","Overdue"),IF(IF(F256="",0,F256)&gt;0,"Partially paid","Open"))))))))))))</f>
        <v/>
      </c>
      <c r="J256" s="15" t="str">
        <f>IF(OR(I256="Overdue",I256="Partially paid · overdue"),DATEDIF(D256,Setup!$B$4,"D"),IF(OR(I256="Open",I256="Partially paid",I256="Due today"),0,""))</f>
        <v/>
      </c>
      <c r="K256" s="5"/>
      <c r="L256" t="str">
        <f>IF(A256="","","k"&amp;SUBSTITUTE(SUBSTITUTE(SUBSTITUTE(SUBSTITUTE(SUBSTITUTE(SUBSTITUTE(A256,"~","{t}"),"*","{s}"),"?","{q}"),"&lt;","{lt}"),"&gt;","{gt}"),"=","{eq}"))</f>
        <v/>
      </c>
    </row>
    <row r="257" spans="1:12" x14ac:dyDescent="0.25">
      <c r="A257" s="5"/>
      <c r="B257" s="5"/>
      <c r="C257" s="8"/>
      <c r="D257" s="8"/>
      <c r="E257" s="12"/>
      <c r="F257" s="12"/>
      <c r="G257" s="13" t="str">
        <f>IF(OR(I257="Open",I257="Partially paid",I257="Due today",I257="Overdue",I257="Partially paid · overdue",I257="Paid",I257="Set as-of date"),ROUND(E257-IF(F257="",0,F257),2),"")</f>
        <v/>
      </c>
      <c r="H257" s="8"/>
      <c r="I257" s="14" t="str">
        <f>IF(AND(A257="",B257="",C257="",D257="",E257="",F257="",H257=""),"",IF(OR(A257="",B257="",C257="",D257="",E257=""),"Incomplete",IF(COUNTIF($L$5:$L$1004,L257)&gt;1,"Check invoice #",IF(OR(COUNT(E257)=0,AND(F257&lt;&gt;"",COUNT(F257)=0)),"Check payment",IF(OR(E257&lt;0,IF(F257="",0,F257)&lt;0,IF(F257="",0,F257)&gt;E257),"Check payment",IF(OR(COUNT(C257)=0,COUNT(D257)=0),"Check dates",IF(D257&lt;C257,"Check dates",IF(ROUND(E257-IF(F257="",0,F257),2)=0,"Paid",IF(Setup!$B$4="","Set as-of date",IF(D257=Setup!$B$4,"Due today",IF(D257&lt;Setup!$B$4,IF(IF(F257="",0,F257)&gt;0,"Partially paid · overdue","Overdue"),IF(IF(F257="",0,F257)&gt;0,"Partially paid","Open"))))))))))))</f>
        <v/>
      </c>
      <c r="J257" s="15" t="str">
        <f>IF(OR(I257="Overdue",I257="Partially paid · overdue"),DATEDIF(D257,Setup!$B$4,"D"),IF(OR(I257="Open",I257="Partially paid",I257="Due today"),0,""))</f>
        <v/>
      </c>
      <c r="K257" s="5"/>
      <c r="L257" t="str">
        <f>IF(A257="","","k"&amp;SUBSTITUTE(SUBSTITUTE(SUBSTITUTE(SUBSTITUTE(SUBSTITUTE(SUBSTITUTE(A257,"~","{t}"),"*","{s}"),"?","{q}"),"&lt;","{lt}"),"&gt;","{gt}"),"=","{eq}"))</f>
        <v/>
      </c>
    </row>
    <row r="258" spans="1:12" x14ac:dyDescent="0.25">
      <c r="A258" s="5"/>
      <c r="B258" s="5"/>
      <c r="C258" s="8"/>
      <c r="D258" s="8"/>
      <c r="E258" s="12"/>
      <c r="F258" s="12"/>
      <c r="G258" s="13" t="str">
        <f>IF(OR(I258="Open",I258="Partially paid",I258="Due today",I258="Overdue",I258="Partially paid · overdue",I258="Paid",I258="Set as-of date"),ROUND(E258-IF(F258="",0,F258),2),"")</f>
        <v/>
      </c>
      <c r="H258" s="8"/>
      <c r="I258" s="14" t="str">
        <f>IF(AND(A258="",B258="",C258="",D258="",E258="",F258="",H258=""),"",IF(OR(A258="",B258="",C258="",D258="",E258=""),"Incomplete",IF(COUNTIF($L$5:$L$1004,L258)&gt;1,"Check invoice #",IF(OR(COUNT(E258)=0,AND(F258&lt;&gt;"",COUNT(F258)=0)),"Check payment",IF(OR(E258&lt;0,IF(F258="",0,F258)&lt;0,IF(F258="",0,F258)&gt;E258),"Check payment",IF(OR(COUNT(C258)=0,COUNT(D258)=0),"Check dates",IF(D258&lt;C258,"Check dates",IF(ROUND(E258-IF(F258="",0,F258),2)=0,"Paid",IF(Setup!$B$4="","Set as-of date",IF(D258=Setup!$B$4,"Due today",IF(D258&lt;Setup!$B$4,IF(IF(F258="",0,F258)&gt;0,"Partially paid · overdue","Overdue"),IF(IF(F258="",0,F258)&gt;0,"Partially paid","Open"))))))))))))</f>
        <v/>
      </c>
      <c r="J258" s="15" t="str">
        <f>IF(OR(I258="Overdue",I258="Partially paid · overdue"),DATEDIF(D258,Setup!$B$4,"D"),IF(OR(I258="Open",I258="Partially paid",I258="Due today"),0,""))</f>
        <v/>
      </c>
      <c r="K258" s="5"/>
      <c r="L258" t="str">
        <f>IF(A258="","","k"&amp;SUBSTITUTE(SUBSTITUTE(SUBSTITUTE(SUBSTITUTE(SUBSTITUTE(SUBSTITUTE(A258,"~","{t}"),"*","{s}"),"?","{q}"),"&lt;","{lt}"),"&gt;","{gt}"),"=","{eq}"))</f>
        <v/>
      </c>
    </row>
    <row r="259" spans="1:12" x14ac:dyDescent="0.25">
      <c r="A259" s="5"/>
      <c r="B259" s="5"/>
      <c r="C259" s="8"/>
      <c r="D259" s="8"/>
      <c r="E259" s="12"/>
      <c r="F259" s="12"/>
      <c r="G259" s="13" t="str">
        <f>IF(OR(I259="Open",I259="Partially paid",I259="Due today",I259="Overdue",I259="Partially paid · overdue",I259="Paid",I259="Set as-of date"),ROUND(E259-IF(F259="",0,F259),2),"")</f>
        <v/>
      </c>
      <c r="H259" s="8"/>
      <c r="I259" s="14" t="str">
        <f>IF(AND(A259="",B259="",C259="",D259="",E259="",F259="",H259=""),"",IF(OR(A259="",B259="",C259="",D259="",E259=""),"Incomplete",IF(COUNTIF($L$5:$L$1004,L259)&gt;1,"Check invoice #",IF(OR(COUNT(E259)=0,AND(F259&lt;&gt;"",COUNT(F259)=0)),"Check payment",IF(OR(E259&lt;0,IF(F259="",0,F259)&lt;0,IF(F259="",0,F259)&gt;E259),"Check payment",IF(OR(COUNT(C259)=0,COUNT(D259)=0),"Check dates",IF(D259&lt;C259,"Check dates",IF(ROUND(E259-IF(F259="",0,F259),2)=0,"Paid",IF(Setup!$B$4="","Set as-of date",IF(D259=Setup!$B$4,"Due today",IF(D259&lt;Setup!$B$4,IF(IF(F259="",0,F259)&gt;0,"Partially paid · overdue","Overdue"),IF(IF(F259="",0,F259)&gt;0,"Partially paid","Open"))))))))))))</f>
        <v/>
      </c>
      <c r="J259" s="15" t="str">
        <f>IF(OR(I259="Overdue",I259="Partially paid · overdue"),DATEDIF(D259,Setup!$B$4,"D"),IF(OR(I259="Open",I259="Partially paid",I259="Due today"),0,""))</f>
        <v/>
      </c>
      <c r="K259" s="5"/>
      <c r="L259" t="str">
        <f>IF(A259="","","k"&amp;SUBSTITUTE(SUBSTITUTE(SUBSTITUTE(SUBSTITUTE(SUBSTITUTE(SUBSTITUTE(A259,"~","{t}"),"*","{s}"),"?","{q}"),"&lt;","{lt}"),"&gt;","{gt}"),"=","{eq}"))</f>
        <v/>
      </c>
    </row>
    <row r="260" spans="1:12" x14ac:dyDescent="0.25">
      <c r="A260" s="5"/>
      <c r="B260" s="5"/>
      <c r="C260" s="8"/>
      <c r="D260" s="8"/>
      <c r="E260" s="12"/>
      <c r="F260" s="12"/>
      <c r="G260" s="13" t="str">
        <f>IF(OR(I260="Open",I260="Partially paid",I260="Due today",I260="Overdue",I260="Partially paid · overdue",I260="Paid",I260="Set as-of date"),ROUND(E260-IF(F260="",0,F260),2),"")</f>
        <v/>
      </c>
      <c r="H260" s="8"/>
      <c r="I260" s="14" t="str">
        <f>IF(AND(A260="",B260="",C260="",D260="",E260="",F260="",H260=""),"",IF(OR(A260="",B260="",C260="",D260="",E260=""),"Incomplete",IF(COUNTIF($L$5:$L$1004,L260)&gt;1,"Check invoice #",IF(OR(COUNT(E260)=0,AND(F260&lt;&gt;"",COUNT(F260)=0)),"Check payment",IF(OR(E260&lt;0,IF(F260="",0,F260)&lt;0,IF(F260="",0,F260)&gt;E260),"Check payment",IF(OR(COUNT(C260)=0,COUNT(D260)=0),"Check dates",IF(D260&lt;C260,"Check dates",IF(ROUND(E260-IF(F260="",0,F260),2)=0,"Paid",IF(Setup!$B$4="","Set as-of date",IF(D260=Setup!$B$4,"Due today",IF(D260&lt;Setup!$B$4,IF(IF(F260="",0,F260)&gt;0,"Partially paid · overdue","Overdue"),IF(IF(F260="",0,F260)&gt;0,"Partially paid","Open"))))))))))))</f>
        <v/>
      </c>
      <c r="J260" s="15" t="str">
        <f>IF(OR(I260="Overdue",I260="Partially paid · overdue"),DATEDIF(D260,Setup!$B$4,"D"),IF(OR(I260="Open",I260="Partially paid",I260="Due today"),0,""))</f>
        <v/>
      </c>
      <c r="K260" s="5"/>
      <c r="L260" t="str">
        <f>IF(A260="","","k"&amp;SUBSTITUTE(SUBSTITUTE(SUBSTITUTE(SUBSTITUTE(SUBSTITUTE(SUBSTITUTE(A260,"~","{t}"),"*","{s}"),"?","{q}"),"&lt;","{lt}"),"&gt;","{gt}"),"=","{eq}"))</f>
        <v/>
      </c>
    </row>
    <row r="261" spans="1:12" x14ac:dyDescent="0.25">
      <c r="A261" s="5"/>
      <c r="B261" s="5"/>
      <c r="C261" s="8"/>
      <c r="D261" s="8"/>
      <c r="E261" s="12"/>
      <c r="F261" s="12"/>
      <c r="G261" s="13" t="str">
        <f>IF(OR(I261="Open",I261="Partially paid",I261="Due today",I261="Overdue",I261="Partially paid · overdue",I261="Paid",I261="Set as-of date"),ROUND(E261-IF(F261="",0,F261),2),"")</f>
        <v/>
      </c>
      <c r="H261" s="8"/>
      <c r="I261" s="14" t="str">
        <f>IF(AND(A261="",B261="",C261="",D261="",E261="",F261="",H261=""),"",IF(OR(A261="",B261="",C261="",D261="",E261=""),"Incomplete",IF(COUNTIF($L$5:$L$1004,L261)&gt;1,"Check invoice #",IF(OR(COUNT(E261)=0,AND(F261&lt;&gt;"",COUNT(F261)=0)),"Check payment",IF(OR(E261&lt;0,IF(F261="",0,F261)&lt;0,IF(F261="",0,F261)&gt;E261),"Check payment",IF(OR(COUNT(C261)=0,COUNT(D261)=0),"Check dates",IF(D261&lt;C261,"Check dates",IF(ROUND(E261-IF(F261="",0,F261),2)=0,"Paid",IF(Setup!$B$4="","Set as-of date",IF(D261=Setup!$B$4,"Due today",IF(D261&lt;Setup!$B$4,IF(IF(F261="",0,F261)&gt;0,"Partially paid · overdue","Overdue"),IF(IF(F261="",0,F261)&gt;0,"Partially paid","Open"))))))))))))</f>
        <v/>
      </c>
      <c r="J261" s="15" t="str">
        <f>IF(OR(I261="Overdue",I261="Partially paid · overdue"),DATEDIF(D261,Setup!$B$4,"D"),IF(OR(I261="Open",I261="Partially paid",I261="Due today"),0,""))</f>
        <v/>
      </c>
      <c r="K261" s="5"/>
      <c r="L261" t="str">
        <f>IF(A261="","","k"&amp;SUBSTITUTE(SUBSTITUTE(SUBSTITUTE(SUBSTITUTE(SUBSTITUTE(SUBSTITUTE(A261,"~","{t}"),"*","{s}"),"?","{q}"),"&lt;","{lt}"),"&gt;","{gt}"),"=","{eq}"))</f>
        <v/>
      </c>
    </row>
    <row r="262" spans="1:12" x14ac:dyDescent="0.25">
      <c r="A262" s="5"/>
      <c r="B262" s="5"/>
      <c r="C262" s="8"/>
      <c r="D262" s="8"/>
      <c r="E262" s="12"/>
      <c r="F262" s="12"/>
      <c r="G262" s="13" t="str">
        <f>IF(OR(I262="Open",I262="Partially paid",I262="Due today",I262="Overdue",I262="Partially paid · overdue",I262="Paid",I262="Set as-of date"),ROUND(E262-IF(F262="",0,F262),2),"")</f>
        <v/>
      </c>
      <c r="H262" s="8"/>
      <c r="I262" s="14" t="str">
        <f>IF(AND(A262="",B262="",C262="",D262="",E262="",F262="",H262=""),"",IF(OR(A262="",B262="",C262="",D262="",E262=""),"Incomplete",IF(COUNTIF($L$5:$L$1004,L262)&gt;1,"Check invoice #",IF(OR(COUNT(E262)=0,AND(F262&lt;&gt;"",COUNT(F262)=0)),"Check payment",IF(OR(E262&lt;0,IF(F262="",0,F262)&lt;0,IF(F262="",0,F262)&gt;E262),"Check payment",IF(OR(COUNT(C262)=0,COUNT(D262)=0),"Check dates",IF(D262&lt;C262,"Check dates",IF(ROUND(E262-IF(F262="",0,F262),2)=0,"Paid",IF(Setup!$B$4="","Set as-of date",IF(D262=Setup!$B$4,"Due today",IF(D262&lt;Setup!$B$4,IF(IF(F262="",0,F262)&gt;0,"Partially paid · overdue","Overdue"),IF(IF(F262="",0,F262)&gt;0,"Partially paid","Open"))))))))))))</f>
        <v/>
      </c>
      <c r="J262" s="15" t="str">
        <f>IF(OR(I262="Overdue",I262="Partially paid · overdue"),DATEDIF(D262,Setup!$B$4,"D"),IF(OR(I262="Open",I262="Partially paid",I262="Due today"),0,""))</f>
        <v/>
      </c>
      <c r="K262" s="5"/>
      <c r="L262" t="str">
        <f>IF(A262="","","k"&amp;SUBSTITUTE(SUBSTITUTE(SUBSTITUTE(SUBSTITUTE(SUBSTITUTE(SUBSTITUTE(A262,"~","{t}"),"*","{s}"),"?","{q}"),"&lt;","{lt}"),"&gt;","{gt}"),"=","{eq}"))</f>
        <v/>
      </c>
    </row>
    <row r="263" spans="1:12" x14ac:dyDescent="0.25">
      <c r="A263" s="5"/>
      <c r="B263" s="5"/>
      <c r="C263" s="8"/>
      <c r="D263" s="8"/>
      <c r="E263" s="12"/>
      <c r="F263" s="12"/>
      <c r="G263" s="13" t="str">
        <f>IF(OR(I263="Open",I263="Partially paid",I263="Due today",I263="Overdue",I263="Partially paid · overdue",I263="Paid",I263="Set as-of date"),ROUND(E263-IF(F263="",0,F263),2),"")</f>
        <v/>
      </c>
      <c r="H263" s="8"/>
      <c r="I263" s="14" t="str">
        <f>IF(AND(A263="",B263="",C263="",D263="",E263="",F263="",H263=""),"",IF(OR(A263="",B263="",C263="",D263="",E263=""),"Incomplete",IF(COUNTIF($L$5:$L$1004,L263)&gt;1,"Check invoice #",IF(OR(COUNT(E263)=0,AND(F263&lt;&gt;"",COUNT(F263)=0)),"Check payment",IF(OR(E263&lt;0,IF(F263="",0,F263)&lt;0,IF(F263="",0,F263)&gt;E263),"Check payment",IF(OR(COUNT(C263)=0,COUNT(D263)=0),"Check dates",IF(D263&lt;C263,"Check dates",IF(ROUND(E263-IF(F263="",0,F263),2)=0,"Paid",IF(Setup!$B$4="","Set as-of date",IF(D263=Setup!$B$4,"Due today",IF(D263&lt;Setup!$B$4,IF(IF(F263="",0,F263)&gt;0,"Partially paid · overdue","Overdue"),IF(IF(F263="",0,F263)&gt;0,"Partially paid","Open"))))))))))))</f>
        <v/>
      </c>
      <c r="J263" s="15" t="str">
        <f>IF(OR(I263="Overdue",I263="Partially paid · overdue"),DATEDIF(D263,Setup!$B$4,"D"),IF(OR(I263="Open",I263="Partially paid",I263="Due today"),0,""))</f>
        <v/>
      </c>
      <c r="K263" s="5"/>
      <c r="L263" t="str">
        <f>IF(A263="","","k"&amp;SUBSTITUTE(SUBSTITUTE(SUBSTITUTE(SUBSTITUTE(SUBSTITUTE(SUBSTITUTE(A263,"~","{t}"),"*","{s}"),"?","{q}"),"&lt;","{lt}"),"&gt;","{gt}"),"=","{eq}"))</f>
        <v/>
      </c>
    </row>
    <row r="264" spans="1:12" x14ac:dyDescent="0.25">
      <c r="A264" s="5"/>
      <c r="B264" s="5"/>
      <c r="C264" s="8"/>
      <c r="D264" s="8"/>
      <c r="E264" s="12"/>
      <c r="F264" s="12"/>
      <c r="G264" s="13" t="str">
        <f>IF(OR(I264="Open",I264="Partially paid",I264="Due today",I264="Overdue",I264="Partially paid · overdue",I264="Paid",I264="Set as-of date"),ROUND(E264-IF(F264="",0,F264),2),"")</f>
        <v/>
      </c>
      <c r="H264" s="8"/>
      <c r="I264" s="14" t="str">
        <f>IF(AND(A264="",B264="",C264="",D264="",E264="",F264="",H264=""),"",IF(OR(A264="",B264="",C264="",D264="",E264=""),"Incomplete",IF(COUNTIF($L$5:$L$1004,L264)&gt;1,"Check invoice #",IF(OR(COUNT(E264)=0,AND(F264&lt;&gt;"",COUNT(F264)=0)),"Check payment",IF(OR(E264&lt;0,IF(F264="",0,F264)&lt;0,IF(F264="",0,F264)&gt;E264),"Check payment",IF(OR(COUNT(C264)=0,COUNT(D264)=0),"Check dates",IF(D264&lt;C264,"Check dates",IF(ROUND(E264-IF(F264="",0,F264),2)=0,"Paid",IF(Setup!$B$4="","Set as-of date",IF(D264=Setup!$B$4,"Due today",IF(D264&lt;Setup!$B$4,IF(IF(F264="",0,F264)&gt;0,"Partially paid · overdue","Overdue"),IF(IF(F264="",0,F264)&gt;0,"Partially paid","Open"))))))))))))</f>
        <v/>
      </c>
      <c r="J264" s="15" t="str">
        <f>IF(OR(I264="Overdue",I264="Partially paid · overdue"),DATEDIF(D264,Setup!$B$4,"D"),IF(OR(I264="Open",I264="Partially paid",I264="Due today"),0,""))</f>
        <v/>
      </c>
      <c r="K264" s="5"/>
      <c r="L264" t="str">
        <f>IF(A264="","","k"&amp;SUBSTITUTE(SUBSTITUTE(SUBSTITUTE(SUBSTITUTE(SUBSTITUTE(SUBSTITUTE(A264,"~","{t}"),"*","{s}"),"?","{q}"),"&lt;","{lt}"),"&gt;","{gt}"),"=","{eq}"))</f>
        <v/>
      </c>
    </row>
    <row r="265" spans="1:12" x14ac:dyDescent="0.25">
      <c r="A265" s="5"/>
      <c r="B265" s="5"/>
      <c r="C265" s="8"/>
      <c r="D265" s="8"/>
      <c r="E265" s="12"/>
      <c r="F265" s="12"/>
      <c r="G265" s="13" t="str">
        <f>IF(OR(I265="Open",I265="Partially paid",I265="Due today",I265="Overdue",I265="Partially paid · overdue",I265="Paid",I265="Set as-of date"),ROUND(E265-IF(F265="",0,F265),2),"")</f>
        <v/>
      </c>
      <c r="H265" s="8"/>
      <c r="I265" s="14" t="str">
        <f>IF(AND(A265="",B265="",C265="",D265="",E265="",F265="",H265=""),"",IF(OR(A265="",B265="",C265="",D265="",E265=""),"Incomplete",IF(COUNTIF($L$5:$L$1004,L265)&gt;1,"Check invoice #",IF(OR(COUNT(E265)=0,AND(F265&lt;&gt;"",COUNT(F265)=0)),"Check payment",IF(OR(E265&lt;0,IF(F265="",0,F265)&lt;0,IF(F265="",0,F265)&gt;E265),"Check payment",IF(OR(COUNT(C265)=0,COUNT(D265)=0),"Check dates",IF(D265&lt;C265,"Check dates",IF(ROUND(E265-IF(F265="",0,F265),2)=0,"Paid",IF(Setup!$B$4="","Set as-of date",IF(D265=Setup!$B$4,"Due today",IF(D265&lt;Setup!$B$4,IF(IF(F265="",0,F265)&gt;0,"Partially paid · overdue","Overdue"),IF(IF(F265="",0,F265)&gt;0,"Partially paid","Open"))))))))))))</f>
        <v/>
      </c>
      <c r="J265" s="15" t="str">
        <f>IF(OR(I265="Overdue",I265="Partially paid · overdue"),DATEDIF(D265,Setup!$B$4,"D"),IF(OR(I265="Open",I265="Partially paid",I265="Due today"),0,""))</f>
        <v/>
      </c>
      <c r="K265" s="5"/>
      <c r="L265" t="str">
        <f>IF(A265="","","k"&amp;SUBSTITUTE(SUBSTITUTE(SUBSTITUTE(SUBSTITUTE(SUBSTITUTE(SUBSTITUTE(A265,"~","{t}"),"*","{s}"),"?","{q}"),"&lt;","{lt}"),"&gt;","{gt}"),"=","{eq}"))</f>
        <v/>
      </c>
    </row>
    <row r="266" spans="1:12" x14ac:dyDescent="0.25">
      <c r="A266" s="5"/>
      <c r="B266" s="5"/>
      <c r="C266" s="8"/>
      <c r="D266" s="8"/>
      <c r="E266" s="12"/>
      <c r="F266" s="12"/>
      <c r="G266" s="13" t="str">
        <f>IF(OR(I266="Open",I266="Partially paid",I266="Due today",I266="Overdue",I266="Partially paid · overdue",I266="Paid",I266="Set as-of date"),ROUND(E266-IF(F266="",0,F266),2),"")</f>
        <v/>
      </c>
      <c r="H266" s="8"/>
      <c r="I266" s="14" t="str">
        <f>IF(AND(A266="",B266="",C266="",D266="",E266="",F266="",H266=""),"",IF(OR(A266="",B266="",C266="",D266="",E266=""),"Incomplete",IF(COUNTIF($L$5:$L$1004,L266)&gt;1,"Check invoice #",IF(OR(COUNT(E266)=0,AND(F266&lt;&gt;"",COUNT(F266)=0)),"Check payment",IF(OR(E266&lt;0,IF(F266="",0,F266)&lt;0,IF(F266="",0,F266)&gt;E266),"Check payment",IF(OR(COUNT(C266)=0,COUNT(D266)=0),"Check dates",IF(D266&lt;C266,"Check dates",IF(ROUND(E266-IF(F266="",0,F266),2)=0,"Paid",IF(Setup!$B$4="","Set as-of date",IF(D266=Setup!$B$4,"Due today",IF(D266&lt;Setup!$B$4,IF(IF(F266="",0,F266)&gt;0,"Partially paid · overdue","Overdue"),IF(IF(F266="",0,F266)&gt;0,"Partially paid","Open"))))))))))))</f>
        <v/>
      </c>
      <c r="J266" s="15" t="str">
        <f>IF(OR(I266="Overdue",I266="Partially paid · overdue"),DATEDIF(D266,Setup!$B$4,"D"),IF(OR(I266="Open",I266="Partially paid",I266="Due today"),0,""))</f>
        <v/>
      </c>
      <c r="K266" s="5"/>
      <c r="L266" t="str">
        <f>IF(A266="","","k"&amp;SUBSTITUTE(SUBSTITUTE(SUBSTITUTE(SUBSTITUTE(SUBSTITUTE(SUBSTITUTE(A266,"~","{t}"),"*","{s}"),"?","{q}"),"&lt;","{lt}"),"&gt;","{gt}"),"=","{eq}"))</f>
        <v/>
      </c>
    </row>
    <row r="267" spans="1:12" x14ac:dyDescent="0.25">
      <c r="A267" s="5"/>
      <c r="B267" s="5"/>
      <c r="C267" s="8"/>
      <c r="D267" s="8"/>
      <c r="E267" s="12"/>
      <c r="F267" s="12"/>
      <c r="G267" s="13" t="str">
        <f>IF(OR(I267="Open",I267="Partially paid",I267="Due today",I267="Overdue",I267="Partially paid · overdue",I267="Paid",I267="Set as-of date"),ROUND(E267-IF(F267="",0,F267),2),"")</f>
        <v/>
      </c>
      <c r="H267" s="8"/>
      <c r="I267" s="14" t="str">
        <f>IF(AND(A267="",B267="",C267="",D267="",E267="",F267="",H267=""),"",IF(OR(A267="",B267="",C267="",D267="",E267=""),"Incomplete",IF(COUNTIF($L$5:$L$1004,L267)&gt;1,"Check invoice #",IF(OR(COUNT(E267)=0,AND(F267&lt;&gt;"",COUNT(F267)=0)),"Check payment",IF(OR(E267&lt;0,IF(F267="",0,F267)&lt;0,IF(F267="",0,F267)&gt;E267),"Check payment",IF(OR(COUNT(C267)=0,COUNT(D267)=0),"Check dates",IF(D267&lt;C267,"Check dates",IF(ROUND(E267-IF(F267="",0,F267),2)=0,"Paid",IF(Setup!$B$4="","Set as-of date",IF(D267=Setup!$B$4,"Due today",IF(D267&lt;Setup!$B$4,IF(IF(F267="",0,F267)&gt;0,"Partially paid · overdue","Overdue"),IF(IF(F267="",0,F267)&gt;0,"Partially paid","Open"))))))))))))</f>
        <v/>
      </c>
      <c r="J267" s="15" t="str">
        <f>IF(OR(I267="Overdue",I267="Partially paid · overdue"),DATEDIF(D267,Setup!$B$4,"D"),IF(OR(I267="Open",I267="Partially paid",I267="Due today"),0,""))</f>
        <v/>
      </c>
      <c r="K267" s="5"/>
      <c r="L267" t="str">
        <f>IF(A267="","","k"&amp;SUBSTITUTE(SUBSTITUTE(SUBSTITUTE(SUBSTITUTE(SUBSTITUTE(SUBSTITUTE(A267,"~","{t}"),"*","{s}"),"?","{q}"),"&lt;","{lt}"),"&gt;","{gt}"),"=","{eq}"))</f>
        <v/>
      </c>
    </row>
    <row r="268" spans="1:12" x14ac:dyDescent="0.25">
      <c r="A268" s="5"/>
      <c r="B268" s="5"/>
      <c r="C268" s="8"/>
      <c r="D268" s="8"/>
      <c r="E268" s="12"/>
      <c r="F268" s="12"/>
      <c r="G268" s="13" t="str">
        <f>IF(OR(I268="Open",I268="Partially paid",I268="Due today",I268="Overdue",I268="Partially paid · overdue",I268="Paid",I268="Set as-of date"),ROUND(E268-IF(F268="",0,F268),2),"")</f>
        <v/>
      </c>
      <c r="H268" s="8"/>
      <c r="I268" s="14" t="str">
        <f>IF(AND(A268="",B268="",C268="",D268="",E268="",F268="",H268=""),"",IF(OR(A268="",B268="",C268="",D268="",E268=""),"Incomplete",IF(COUNTIF($L$5:$L$1004,L268)&gt;1,"Check invoice #",IF(OR(COUNT(E268)=0,AND(F268&lt;&gt;"",COUNT(F268)=0)),"Check payment",IF(OR(E268&lt;0,IF(F268="",0,F268)&lt;0,IF(F268="",0,F268)&gt;E268),"Check payment",IF(OR(COUNT(C268)=0,COUNT(D268)=0),"Check dates",IF(D268&lt;C268,"Check dates",IF(ROUND(E268-IF(F268="",0,F268),2)=0,"Paid",IF(Setup!$B$4="","Set as-of date",IF(D268=Setup!$B$4,"Due today",IF(D268&lt;Setup!$B$4,IF(IF(F268="",0,F268)&gt;0,"Partially paid · overdue","Overdue"),IF(IF(F268="",0,F268)&gt;0,"Partially paid","Open"))))))))))))</f>
        <v/>
      </c>
      <c r="J268" s="15" t="str">
        <f>IF(OR(I268="Overdue",I268="Partially paid · overdue"),DATEDIF(D268,Setup!$B$4,"D"),IF(OR(I268="Open",I268="Partially paid",I268="Due today"),0,""))</f>
        <v/>
      </c>
      <c r="K268" s="5"/>
      <c r="L268" t="str">
        <f>IF(A268="","","k"&amp;SUBSTITUTE(SUBSTITUTE(SUBSTITUTE(SUBSTITUTE(SUBSTITUTE(SUBSTITUTE(A268,"~","{t}"),"*","{s}"),"?","{q}"),"&lt;","{lt}"),"&gt;","{gt}"),"=","{eq}"))</f>
        <v/>
      </c>
    </row>
    <row r="269" spans="1:12" x14ac:dyDescent="0.25">
      <c r="A269" s="5"/>
      <c r="B269" s="5"/>
      <c r="C269" s="8"/>
      <c r="D269" s="8"/>
      <c r="E269" s="12"/>
      <c r="F269" s="12"/>
      <c r="G269" s="13" t="str">
        <f>IF(OR(I269="Open",I269="Partially paid",I269="Due today",I269="Overdue",I269="Partially paid · overdue",I269="Paid",I269="Set as-of date"),ROUND(E269-IF(F269="",0,F269),2),"")</f>
        <v/>
      </c>
      <c r="H269" s="8"/>
      <c r="I269" s="14" t="str">
        <f>IF(AND(A269="",B269="",C269="",D269="",E269="",F269="",H269=""),"",IF(OR(A269="",B269="",C269="",D269="",E269=""),"Incomplete",IF(COUNTIF($L$5:$L$1004,L269)&gt;1,"Check invoice #",IF(OR(COUNT(E269)=0,AND(F269&lt;&gt;"",COUNT(F269)=0)),"Check payment",IF(OR(E269&lt;0,IF(F269="",0,F269)&lt;0,IF(F269="",0,F269)&gt;E269),"Check payment",IF(OR(COUNT(C269)=0,COUNT(D269)=0),"Check dates",IF(D269&lt;C269,"Check dates",IF(ROUND(E269-IF(F269="",0,F269),2)=0,"Paid",IF(Setup!$B$4="","Set as-of date",IF(D269=Setup!$B$4,"Due today",IF(D269&lt;Setup!$B$4,IF(IF(F269="",0,F269)&gt;0,"Partially paid · overdue","Overdue"),IF(IF(F269="",0,F269)&gt;0,"Partially paid","Open"))))))))))))</f>
        <v/>
      </c>
      <c r="J269" s="15" t="str">
        <f>IF(OR(I269="Overdue",I269="Partially paid · overdue"),DATEDIF(D269,Setup!$B$4,"D"),IF(OR(I269="Open",I269="Partially paid",I269="Due today"),0,""))</f>
        <v/>
      </c>
      <c r="K269" s="5"/>
      <c r="L269" t="str">
        <f>IF(A269="","","k"&amp;SUBSTITUTE(SUBSTITUTE(SUBSTITUTE(SUBSTITUTE(SUBSTITUTE(SUBSTITUTE(A269,"~","{t}"),"*","{s}"),"?","{q}"),"&lt;","{lt}"),"&gt;","{gt}"),"=","{eq}"))</f>
        <v/>
      </c>
    </row>
    <row r="270" spans="1:12" x14ac:dyDescent="0.25">
      <c r="A270" s="5"/>
      <c r="B270" s="5"/>
      <c r="C270" s="8"/>
      <c r="D270" s="8"/>
      <c r="E270" s="12"/>
      <c r="F270" s="12"/>
      <c r="G270" s="13" t="str">
        <f>IF(OR(I270="Open",I270="Partially paid",I270="Due today",I270="Overdue",I270="Partially paid · overdue",I270="Paid",I270="Set as-of date"),ROUND(E270-IF(F270="",0,F270),2),"")</f>
        <v/>
      </c>
      <c r="H270" s="8"/>
      <c r="I270" s="14" t="str">
        <f>IF(AND(A270="",B270="",C270="",D270="",E270="",F270="",H270=""),"",IF(OR(A270="",B270="",C270="",D270="",E270=""),"Incomplete",IF(COUNTIF($L$5:$L$1004,L270)&gt;1,"Check invoice #",IF(OR(COUNT(E270)=0,AND(F270&lt;&gt;"",COUNT(F270)=0)),"Check payment",IF(OR(E270&lt;0,IF(F270="",0,F270)&lt;0,IF(F270="",0,F270)&gt;E270),"Check payment",IF(OR(COUNT(C270)=0,COUNT(D270)=0),"Check dates",IF(D270&lt;C270,"Check dates",IF(ROUND(E270-IF(F270="",0,F270),2)=0,"Paid",IF(Setup!$B$4="","Set as-of date",IF(D270=Setup!$B$4,"Due today",IF(D270&lt;Setup!$B$4,IF(IF(F270="",0,F270)&gt;0,"Partially paid · overdue","Overdue"),IF(IF(F270="",0,F270)&gt;0,"Partially paid","Open"))))))))))))</f>
        <v/>
      </c>
      <c r="J270" s="15" t="str">
        <f>IF(OR(I270="Overdue",I270="Partially paid · overdue"),DATEDIF(D270,Setup!$B$4,"D"),IF(OR(I270="Open",I270="Partially paid",I270="Due today"),0,""))</f>
        <v/>
      </c>
      <c r="K270" s="5"/>
      <c r="L270" t="str">
        <f>IF(A270="","","k"&amp;SUBSTITUTE(SUBSTITUTE(SUBSTITUTE(SUBSTITUTE(SUBSTITUTE(SUBSTITUTE(A270,"~","{t}"),"*","{s}"),"?","{q}"),"&lt;","{lt}"),"&gt;","{gt}"),"=","{eq}"))</f>
        <v/>
      </c>
    </row>
    <row r="271" spans="1:12" x14ac:dyDescent="0.25">
      <c r="A271" s="5"/>
      <c r="B271" s="5"/>
      <c r="C271" s="8"/>
      <c r="D271" s="8"/>
      <c r="E271" s="12"/>
      <c r="F271" s="12"/>
      <c r="G271" s="13" t="str">
        <f>IF(OR(I271="Open",I271="Partially paid",I271="Due today",I271="Overdue",I271="Partially paid · overdue",I271="Paid",I271="Set as-of date"),ROUND(E271-IF(F271="",0,F271),2),"")</f>
        <v/>
      </c>
      <c r="H271" s="8"/>
      <c r="I271" s="14" t="str">
        <f>IF(AND(A271="",B271="",C271="",D271="",E271="",F271="",H271=""),"",IF(OR(A271="",B271="",C271="",D271="",E271=""),"Incomplete",IF(COUNTIF($L$5:$L$1004,L271)&gt;1,"Check invoice #",IF(OR(COUNT(E271)=0,AND(F271&lt;&gt;"",COUNT(F271)=0)),"Check payment",IF(OR(E271&lt;0,IF(F271="",0,F271)&lt;0,IF(F271="",0,F271)&gt;E271),"Check payment",IF(OR(COUNT(C271)=0,COUNT(D271)=0),"Check dates",IF(D271&lt;C271,"Check dates",IF(ROUND(E271-IF(F271="",0,F271),2)=0,"Paid",IF(Setup!$B$4="","Set as-of date",IF(D271=Setup!$B$4,"Due today",IF(D271&lt;Setup!$B$4,IF(IF(F271="",0,F271)&gt;0,"Partially paid · overdue","Overdue"),IF(IF(F271="",0,F271)&gt;0,"Partially paid","Open"))))))))))))</f>
        <v/>
      </c>
      <c r="J271" s="15" t="str">
        <f>IF(OR(I271="Overdue",I271="Partially paid · overdue"),DATEDIF(D271,Setup!$B$4,"D"),IF(OR(I271="Open",I271="Partially paid",I271="Due today"),0,""))</f>
        <v/>
      </c>
      <c r="K271" s="5"/>
      <c r="L271" t="str">
        <f>IF(A271="","","k"&amp;SUBSTITUTE(SUBSTITUTE(SUBSTITUTE(SUBSTITUTE(SUBSTITUTE(SUBSTITUTE(A271,"~","{t}"),"*","{s}"),"?","{q}"),"&lt;","{lt}"),"&gt;","{gt}"),"=","{eq}"))</f>
        <v/>
      </c>
    </row>
    <row r="272" spans="1:12" x14ac:dyDescent="0.25">
      <c r="A272" s="5"/>
      <c r="B272" s="5"/>
      <c r="C272" s="8"/>
      <c r="D272" s="8"/>
      <c r="E272" s="12"/>
      <c r="F272" s="12"/>
      <c r="G272" s="13" t="str">
        <f>IF(OR(I272="Open",I272="Partially paid",I272="Due today",I272="Overdue",I272="Partially paid · overdue",I272="Paid",I272="Set as-of date"),ROUND(E272-IF(F272="",0,F272),2),"")</f>
        <v/>
      </c>
      <c r="H272" s="8"/>
      <c r="I272" s="14" t="str">
        <f>IF(AND(A272="",B272="",C272="",D272="",E272="",F272="",H272=""),"",IF(OR(A272="",B272="",C272="",D272="",E272=""),"Incomplete",IF(COUNTIF($L$5:$L$1004,L272)&gt;1,"Check invoice #",IF(OR(COUNT(E272)=0,AND(F272&lt;&gt;"",COUNT(F272)=0)),"Check payment",IF(OR(E272&lt;0,IF(F272="",0,F272)&lt;0,IF(F272="",0,F272)&gt;E272),"Check payment",IF(OR(COUNT(C272)=0,COUNT(D272)=0),"Check dates",IF(D272&lt;C272,"Check dates",IF(ROUND(E272-IF(F272="",0,F272),2)=0,"Paid",IF(Setup!$B$4="","Set as-of date",IF(D272=Setup!$B$4,"Due today",IF(D272&lt;Setup!$B$4,IF(IF(F272="",0,F272)&gt;0,"Partially paid · overdue","Overdue"),IF(IF(F272="",0,F272)&gt;0,"Partially paid","Open"))))))))))))</f>
        <v/>
      </c>
      <c r="J272" s="15" t="str">
        <f>IF(OR(I272="Overdue",I272="Partially paid · overdue"),DATEDIF(D272,Setup!$B$4,"D"),IF(OR(I272="Open",I272="Partially paid",I272="Due today"),0,""))</f>
        <v/>
      </c>
      <c r="K272" s="5"/>
      <c r="L272" t="str">
        <f>IF(A272="","","k"&amp;SUBSTITUTE(SUBSTITUTE(SUBSTITUTE(SUBSTITUTE(SUBSTITUTE(SUBSTITUTE(A272,"~","{t}"),"*","{s}"),"?","{q}"),"&lt;","{lt}"),"&gt;","{gt}"),"=","{eq}"))</f>
        <v/>
      </c>
    </row>
    <row r="273" spans="1:12" x14ac:dyDescent="0.25">
      <c r="A273" s="5"/>
      <c r="B273" s="5"/>
      <c r="C273" s="8"/>
      <c r="D273" s="8"/>
      <c r="E273" s="12"/>
      <c r="F273" s="12"/>
      <c r="G273" s="13" t="str">
        <f>IF(OR(I273="Open",I273="Partially paid",I273="Due today",I273="Overdue",I273="Partially paid · overdue",I273="Paid",I273="Set as-of date"),ROUND(E273-IF(F273="",0,F273),2),"")</f>
        <v/>
      </c>
      <c r="H273" s="8"/>
      <c r="I273" s="14" t="str">
        <f>IF(AND(A273="",B273="",C273="",D273="",E273="",F273="",H273=""),"",IF(OR(A273="",B273="",C273="",D273="",E273=""),"Incomplete",IF(COUNTIF($L$5:$L$1004,L273)&gt;1,"Check invoice #",IF(OR(COUNT(E273)=0,AND(F273&lt;&gt;"",COUNT(F273)=0)),"Check payment",IF(OR(E273&lt;0,IF(F273="",0,F273)&lt;0,IF(F273="",0,F273)&gt;E273),"Check payment",IF(OR(COUNT(C273)=0,COUNT(D273)=0),"Check dates",IF(D273&lt;C273,"Check dates",IF(ROUND(E273-IF(F273="",0,F273),2)=0,"Paid",IF(Setup!$B$4="","Set as-of date",IF(D273=Setup!$B$4,"Due today",IF(D273&lt;Setup!$B$4,IF(IF(F273="",0,F273)&gt;0,"Partially paid · overdue","Overdue"),IF(IF(F273="",0,F273)&gt;0,"Partially paid","Open"))))))))))))</f>
        <v/>
      </c>
      <c r="J273" s="15" t="str">
        <f>IF(OR(I273="Overdue",I273="Partially paid · overdue"),DATEDIF(D273,Setup!$B$4,"D"),IF(OR(I273="Open",I273="Partially paid",I273="Due today"),0,""))</f>
        <v/>
      </c>
      <c r="K273" s="5"/>
      <c r="L273" t="str">
        <f>IF(A273="","","k"&amp;SUBSTITUTE(SUBSTITUTE(SUBSTITUTE(SUBSTITUTE(SUBSTITUTE(SUBSTITUTE(A273,"~","{t}"),"*","{s}"),"?","{q}"),"&lt;","{lt}"),"&gt;","{gt}"),"=","{eq}"))</f>
        <v/>
      </c>
    </row>
    <row r="274" spans="1:12" x14ac:dyDescent="0.25">
      <c r="A274" s="5"/>
      <c r="B274" s="5"/>
      <c r="C274" s="8"/>
      <c r="D274" s="8"/>
      <c r="E274" s="12"/>
      <c r="F274" s="12"/>
      <c r="G274" s="13" t="str">
        <f>IF(OR(I274="Open",I274="Partially paid",I274="Due today",I274="Overdue",I274="Partially paid · overdue",I274="Paid",I274="Set as-of date"),ROUND(E274-IF(F274="",0,F274),2),"")</f>
        <v/>
      </c>
      <c r="H274" s="8"/>
      <c r="I274" s="14" t="str">
        <f>IF(AND(A274="",B274="",C274="",D274="",E274="",F274="",H274=""),"",IF(OR(A274="",B274="",C274="",D274="",E274=""),"Incomplete",IF(COUNTIF($L$5:$L$1004,L274)&gt;1,"Check invoice #",IF(OR(COUNT(E274)=0,AND(F274&lt;&gt;"",COUNT(F274)=0)),"Check payment",IF(OR(E274&lt;0,IF(F274="",0,F274)&lt;0,IF(F274="",0,F274)&gt;E274),"Check payment",IF(OR(COUNT(C274)=0,COUNT(D274)=0),"Check dates",IF(D274&lt;C274,"Check dates",IF(ROUND(E274-IF(F274="",0,F274),2)=0,"Paid",IF(Setup!$B$4="","Set as-of date",IF(D274=Setup!$B$4,"Due today",IF(D274&lt;Setup!$B$4,IF(IF(F274="",0,F274)&gt;0,"Partially paid · overdue","Overdue"),IF(IF(F274="",0,F274)&gt;0,"Partially paid","Open"))))))))))))</f>
        <v/>
      </c>
      <c r="J274" s="15" t="str">
        <f>IF(OR(I274="Overdue",I274="Partially paid · overdue"),DATEDIF(D274,Setup!$B$4,"D"),IF(OR(I274="Open",I274="Partially paid",I274="Due today"),0,""))</f>
        <v/>
      </c>
      <c r="K274" s="5"/>
      <c r="L274" t="str">
        <f>IF(A274="","","k"&amp;SUBSTITUTE(SUBSTITUTE(SUBSTITUTE(SUBSTITUTE(SUBSTITUTE(SUBSTITUTE(A274,"~","{t}"),"*","{s}"),"?","{q}"),"&lt;","{lt}"),"&gt;","{gt}"),"=","{eq}"))</f>
        <v/>
      </c>
    </row>
    <row r="275" spans="1:12" x14ac:dyDescent="0.25">
      <c r="A275" s="5"/>
      <c r="B275" s="5"/>
      <c r="C275" s="8"/>
      <c r="D275" s="8"/>
      <c r="E275" s="12"/>
      <c r="F275" s="12"/>
      <c r="G275" s="13" t="str">
        <f>IF(OR(I275="Open",I275="Partially paid",I275="Due today",I275="Overdue",I275="Partially paid · overdue",I275="Paid",I275="Set as-of date"),ROUND(E275-IF(F275="",0,F275),2),"")</f>
        <v/>
      </c>
      <c r="H275" s="8"/>
      <c r="I275" s="14" t="str">
        <f>IF(AND(A275="",B275="",C275="",D275="",E275="",F275="",H275=""),"",IF(OR(A275="",B275="",C275="",D275="",E275=""),"Incomplete",IF(COUNTIF($L$5:$L$1004,L275)&gt;1,"Check invoice #",IF(OR(COUNT(E275)=0,AND(F275&lt;&gt;"",COUNT(F275)=0)),"Check payment",IF(OR(E275&lt;0,IF(F275="",0,F275)&lt;0,IF(F275="",0,F275)&gt;E275),"Check payment",IF(OR(COUNT(C275)=0,COUNT(D275)=0),"Check dates",IF(D275&lt;C275,"Check dates",IF(ROUND(E275-IF(F275="",0,F275),2)=0,"Paid",IF(Setup!$B$4="","Set as-of date",IF(D275=Setup!$B$4,"Due today",IF(D275&lt;Setup!$B$4,IF(IF(F275="",0,F275)&gt;0,"Partially paid · overdue","Overdue"),IF(IF(F275="",0,F275)&gt;0,"Partially paid","Open"))))))))))))</f>
        <v/>
      </c>
      <c r="J275" s="15" t="str">
        <f>IF(OR(I275="Overdue",I275="Partially paid · overdue"),DATEDIF(D275,Setup!$B$4,"D"),IF(OR(I275="Open",I275="Partially paid",I275="Due today"),0,""))</f>
        <v/>
      </c>
      <c r="K275" s="5"/>
      <c r="L275" t="str">
        <f>IF(A275="","","k"&amp;SUBSTITUTE(SUBSTITUTE(SUBSTITUTE(SUBSTITUTE(SUBSTITUTE(SUBSTITUTE(A275,"~","{t}"),"*","{s}"),"?","{q}"),"&lt;","{lt}"),"&gt;","{gt}"),"=","{eq}"))</f>
        <v/>
      </c>
    </row>
    <row r="276" spans="1:12" x14ac:dyDescent="0.25">
      <c r="A276" s="5"/>
      <c r="B276" s="5"/>
      <c r="C276" s="8"/>
      <c r="D276" s="8"/>
      <c r="E276" s="12"/>
      <c r="F276" s="12"/>
      <c r="G276" s="13" t="str">
        <f>IF(OR(I276="Open",I276="Partially paid",I276="Due today",I276="Overdue",I276="Partially paid · overdue",I276="Paid",I276="Set as-of date"),ROUND(E276-IF(F276="",0,F276),2),"")</f>
        <v/>
      </c>
      <c r="H276" s="8"/>
      <c r="I276" s="14" t="str">
        <f>IF(AND(A276="",B276="",C276="",D276="",E276="",F276="",H276=""),"",IF(OR(A276="",B276="",C276="",D276="",E276=""),"Incomplete",IF(COUNTIF($L$5:$L$1004,L276)&gt;1,"Check invoice #",IF(OR(COUNT(E276)=0,AND(F276&lt;&gt;"",COUNT(F276)=0)),"Check payment",IF(OR(E276&lt;0,IF(F276="",0,F276)&lt;0,IF(F276="",0,F276)&gt;E276),"Check payment",IF(OR(COUNT(C276)=0,COUNT(D276)=0),"Check dates",IF(D276&lt;C276,"Check dates",IF(ROUND(E276-IF(F276="",0,F276),2)=0,"Paid",IF(Setup!$B$4="","Set as-of date",IF(D276=Setup!$B$4,"Due today",IF(D276&lt;Setup!$B$4,IF(IF(F276="",0,F276)&gt;0,"Partially paid · overdue","Overdue"),IF(IF(F276="",0,F276)&gt;0,"Partially paid","Open"))))))))))))</f>
        <v/>
      </c>
      <c r="J276" s="15" t="str">
        <f>IF(OR(I276="Overdue",I276="Partially paid · overdue"),DATEDIF(D276,Setup!$B$4,"D"),IF(OR(I276="Open",I276="Partially paid",I276="Due today"),0,""))</f>
        <v/>
      </c>
      <c r="K276" s="5"/>
      <c r="L276" t="str">
        <f>IF(A276="","","k"&amp;SUBSTITUTE(SUBSTITUTE(SUBSTITUTE(SUBSTITUTE(SUBSTITUTE(SUBSTITUTE(A276,"~","{t}"),"*","{s}"),"?","{q}"),"&lt;","{lt}"),"&gt;","{gt}"),"=","{eq}"))</f>
        <v/>
      </c>
    </row>
    <row r="277" spans="1:12" x14ac:dyDescent="0.25">
      <c r="A277" s="5"/>
      <c r="B277" s="5"/>
      <c r="C277" s="8"/>
      <c r="D277" s="8"/>
      <c r="E277" s="12"/>
      <c r="F277" s="12"/>
      <c r="G277" s="13" t="str">
        <f>IF(OR(I277="Open",I277="Partially paid",I277="Due today",I277="Overdue",I277="Partially paid · overdue",I277="Paid",I277="Set as-of date"),ROUND(E277-IF(F277="",0,F277),2),"")</f>
        <v/>
      </c>
      <c r="H277" s="8"/>
      <c r="I277" s="14" t="str">
        <f>IF(AND(A277="",B277="",C277="",D277="",E277="",F277="",H277=""),"",IF(OR(A277="",B277="",C277="",D277="",E277=""),"Incomplete",IF(COUNTIF($L$5:$L$1004,L277)&gt;1,"Check invoice #",IF(OR(COUNT(E277)=0,AND(F277&lt;&gt;"",COUNT(F277)=0)),"Check payment",IF(OR(E277&lt;0,IF(F277="",0,F277)&lt;0,IF(F277="",0,F277)&gt;E277),"Check payment",IF(OR(COUNT(C277)=0,COUNT(D277)=0),"Check dates",IF(D277&lt;C277,"Check dates",IF(ROUND(E277-IF(F277="",0,F277),2)=0,"Paid",IF(Setup!$B$4="","Set as-of date",IF(D277=Setup!$B$4,"Due today",IF(D277&lt;Setup!$B$4,IF(IF(F277="",0,F277)&gt;0,"Partially paid · overdue","Overdue"),IF(IF(F277="",0,F277)&gt;0,"Partially paid","Open"))))))))))))</f>
        <v/>
      </c>
      <c r="J277" s="15" t="str">
        <f>IF(OR(I277="Overdue",I277="Partially paid · overdue"),DATEDIF(D277,Setup!$B$4,"D"),IF(OR(I277="Open",I277="Partially paid",I277="Due today"),0,""))</f>
        <v/>
      </c>
      <c r="K277" s="5"/>
      <c r="L277" t="str">
        <f>IF(A277="","","k"&amp;SUBSTITUTE(SUBSTITUTE(SUBSTITUTE(SUBSTITUTE(SUBSTITUTE(SUBSTITUTE(A277,"~","{t}"),"*","{s}"),"?","{q}"),"&lt;","{lt}"),"&gt;","{gt}"),"=","{eq}"))</f>
        <v/>
      </c>
    </row>
    <row r="278" spans="1:12" x14ac:dyDescent="0.25">
      <c r="A278" s="5"/>
      <c r="B278" s="5"/>
      <c r="C278" s="8"/>
      <c r="D278" s="8"/>
      <c r="E278" s="12"/>
      <c r="F278" s="12"/>
      <c r="G278" s="13" t="str">
        <f>IF(OR(I278="Open",I278="Partially paid",I278="Due today",I278="Overdue",I278="Partially paid · overdue",I278="Paid",I278="Set as-of date"),ROUND(E278-IF(F278="",0,F278),2),"")</f>
        <v/>
      </c>
      <c r="H278" s="8"/>
      <c r="I278" s="14" t="str">
        <f>IF(AND(A278="",B278="",C278="",D278="",E278="",F278="",H278=""),"",IF(OR(A278="",B278="",C278="",D278="",E278=""),"Incomplete",IF(COUNTIF($L$5:$L$1004,L278)&gt;1,"Check invoice #",IF(OR(COUNT(E278)=0,AND(F278&lt;&gt;"",COUNT(F278)=0)),"Check payment",IF(OR(E278&lt;0,IF(F278="",0,F278)&lt;0,IF(F278="",0,F278)&gt;E278),"Check payment",IF(OR(COUNT(C278)=0,COUNT(D278)=0),"Check dates",IF(D278&lt;C278,"Check dates",IF(ROUND(E278-IF(F278="",0,F278),2)=0,"Paid",IF(Setup!$B$4="","Set as-of date",IF(D278=Setup!$B$4,"Due today",IF(D278&lt;Setup!$B$4,IF(IF(F278="",0,F278)&gt;0,"Partially paid · overdue","Overdue"),IF(IF(F278="",0,F278)&gt;0,"Partially paid","Open"))))))))))))</f>
        <v/>
      </c>
      <c r="J278" s="15" t="str">
        <f>IF(OR(I278="Overdue",I278="Partially paid · overdue"),DATEDIF(D278,Setup!$B$4,"D"),IF(OR(I278="Open",I278="Partially paid",I278="Due today"),0,""))</f>
        <v/>
      </c>
      <c r="K278" s="5"/>
      <c r="L278" t="str">
        <f>IF(A278="","","k"&amp;SUBSTITUTE(SUBSTITUTE(SUBSTITUTE(SUBSTITUTE(SUBSTITUTE(SUBSTITUTE(A278,"~","{t}"),"*","{s}"),"?","{q}"),"&lt;","{lt}"),"&gt;","{gt}"),"=","{eq}"))</f>
        <v/>
      </c>
    </row>
    <row r="279" spans="1:12" x14ac:dyDescent="0.25">
      <c r="A279" s="5"/>
      <c r="B279" s="5"/>
      <c r="C279" s="8"/>
      <c r="D279" s="8"/>
      <c r="E279" s="12"/>
      <c r="F279" s="12"/>
      <c r="G279" s="13" t="str">
        <f>IF(OR(I279="Open",I279="Partially paid",I279="Due today",I279="Overdue",I279="Partially paid · overdue",I279="Paid",I279="Set as-of date"),ROUND(E279-IF(F279="",0,F279),2),"")</f>
        <v/>
      </c>
      <c r="H279" s="8"/>
      <c r="I279" s="14" t="str">
        <f>IF(AND(A279="",B279="",C279="",D279="",E279="",F279="",H279=""),"",IF(OR(A279="",B279="",C279="",D279="",E279=""),"Incomplete",IF(COUNTIF($L$5:$L$1004,L279)&gt;1,"Check invoice #",IF(OR(COUNT(E279)=0,AND(F279&lt;&gt;"",COUNT(F279)=0)),"Check payment",IF(OR(E279&lt;0,IF(F279="",0,F279)&lt;0,IF(F279="",0,F279)&gt;E279),"Check payment",IF(OR(COUNT(C279)=0,COUNT(D279)=0),"Check dates",IF(D279&lt;C279,"Check dates",IF(ROUND(E279-IF(F279="",0,F279),2)=0,"Paid",IF(Setup!$B$4="","Set as-of date",IF(D279=Setup!$B$4,"Due today",IF(D279&lt;Setup!$B$4,IF(IF(F279="",0,F279)&gt;0,"Partially paid · overdue","Overdue"),IF(IF(F279="",0,F279)&gt;0,"Partially paid","Open"))))))))))))</f>
        <v/>
      </c>
      <c r="J279" s="15" t="str">
        <f>IF(OR(I279="Overdue",I279="Partially paid · overdue"),DATEDIF(D279,Setup!$B$4,"D"),IF(OR(I279="Open",I279="Partially paid",I279="Due today"),0,""))</f>
        <v/>
      </c>
      <c r="K279" s="5"/>
      <c r="L279" t="str">
        <f>IF(A279="","","k"&amp;SUBSTITUTE(SUBSTITUTE(SUBSTITUTE(SUBSTITUTE(SUBSTITUTE(SUBSTITUTE(A279,"~","{t}"),"*","{s}"),"?","{q}"),"&lt;","{lt}"),"&gt;","{gt}"),"=","{eq}"))</f>
        <v/>
      </c>
    </row>
    <row r="280" spans="1:12" x14ac:dyDescent="0.25">
      <c r="A280" s="5"/>
      <c r="B280" s="5"/>
      <c r="C280" s="8"/>
      <c r="D280" s="8"/>
      <c r="E280" s="12"/>
      <c r="F280" s="12"/>
      <c r="G280" s="13" t="str">
        <f>IF(OR(I280="Open",I280="Partially paid",I280="Due today",I280="Overdue",I280="Partially paid · overdue",I280="Paid",I280="Set as-of date"),ROUND(E280-IF(F280="",0,F280),2),"")</f>
        <v/>
      </c>
      <c r="H280" s="8"/>
      <c r="I280" s="14" t="str">
        <f>IF(AND(A280="",B280="",C280="",D280="",E280="",F280="",H280=""),"",IF(OR(A280="",B280="",C280="",D280="",E280=""),"Incomplete",IF(COUNTIF($L$5:$L$1004,L280)&gt;1,"Check invoice #",IF(OR(COUNT(E280)=0,AND(F280&lt;&gt;"",COUNT(F280)=0)),"Check payment",IF(OR(E280&lt;0,IF(F280="",0,F280)&lt;0,IF(F280="",0,F280)&gt;E280),"Check payment",IF(OR(COUNT(C280)=0,COUNT(D280)=0),"Check dates",IF(D280&lt;C280,"Check dates",IF(ROUND(E280-IF(F280="",0,F280),2)=0,"Paid",IF(Setup!$B$4="","Set as-of date",IF(D280=Setup!$B$4,"Due today",IF(D280&lt;Setup!$B$4,IF(IF(F280="",0,F280)&gt;0,"Partially paid · overdue","Overdue"),IF(IF(F280="",0,F280)&gt;0,"Partially paid","Open"))))))))))))</f>
        <v/>
      </c>
      <c r="J280" s="15" t="str">
        <f>IF(OR(I280="Overdue",I280="Partially paid · overdue"),DATEDIF(D280,Setup!$B$4,"D"),IF(OR(I280="Open",I280="Partially paid",I280="Due today"),0,""))</f>
        <v/>
      </c>
      <c r="K280" s="5"/>
      <c r="L280" t="str">
        <f>IF(A280="","","k"&amp;SUBSTITUTE(SUBSTITUTE(SUBSTITUTE(SUBSTITUTE(SUBSTITUTE(SUBSTITUTE(A280,"~","{t}"),"*","{s}"),"?","{q}"),"&lt;","{lt}"),"&gt;","{gt}"),"=","{eq}"))</f>
        <v/>
      </c>
    </row>
    <row r="281" spans="1:12" x14ac:dyDescent="0.25">
      <c r="A281" s="5"/>
      <c r="B281" s="5"/>
      <c r="C281" s="8"/>
      <c r="D281" s="8"/>
      <c r="E281" s="12"/>
      <c r="F281" s="12"/>
      <c r="G281" s="13" t="str">
        <f>IF(OR(I281="Open",I281="Partially paid",I281="Due today",I281="Overdue",I281="Partially paid · overdue",I281="Paid",I281="Set as-of date"),ROUND(E281-IF(F281="",0,F281),2),"")</f>
        <v/>
      </c>
      <c r="H281" s="8"/>
      <c r="I281" s="14" t="str">
        <f>IF(AND(A281="",B281="",C281="",D281="",E281="",F281="",H281=""),"",IF(OR(A281="",B281="",C281="",D281="",E281=""),"Incomplete",IF(COUNTIF($L$5:$L$1004,L281)&gt;1,"Check invoice #",IF(OR(COUNT(E281)=0,AND(F281&lt;&gt;"",COUNT(F281)=0)),"Check payment",IF(OR(E281&lt;0,IF(F281="",0,F281)&lt;0,IF(F281="",0,F281)&gt;E281),"Check payment",IF(OR(COUNT(C281)=0,COUNT(D281)=0),"Check dates",IF(D281&lt;C281,"Check dates",IF(ROUND(E281-IF(F281="",0,F281),2)=0,"Paid",IF(Setup!$B$4="","Set as-of date",IF(D281=Setup!$B$4,"Due today",IF(D281&lt;Setup!$B$4,IF(IF(F281="",0,F281)&gt;0,"Partially paid · overdue","Overdue"),IF(IF(F281="",0,F281)&gt;0,"Partially paid","Open"))))))))))))</f>
        <v/>
      </c>
      <c r="J281" s="15" t="str">
        <f>IF(OR(I281="Overdue",I281="Partially paid · overdue"),DATEDIF(D281,Setup!$B$4,"D"),IF(OR(I281="Open",I281="Partially paid",I281="Due today"),0,""))</f>
        <v/>
      </c>
      <c r="K281" s="5"/>
      <c r="L281" t="str">
        <f>IF(A281="","","k"&amp;SUBSTITUTE(SUBSTITUTE(SUBSTITUTE(SUBSTITUTE(SUBSTITUTE(SUBSTITUTE(A281,"~","{t}"),"*","{s}"),"?","{q}"),"&lt;","{lt}"),"&gt;","{gt}"),"=","{eq}"))</f>
        <v/>
      </c>
    </row>
    <row r="282" spans="1:12" x14ac:dyDescent="0.25">
      <c r="A282" s="5"/>
      <c r="B282" s="5"/>
      <c r="C282" s="8"/>
      <c r="D282" s="8"/>
      <c r="E282" s="12"/>
      <c r="F282" s="12"/>
      <c r="G282" s="13" t="str">
        <f>IF(OR(I282="Open",I282="Partially paid",I282="Due today",I282="Overdue",I282="Partially paid · overdue",I282="Paid",I282="Set as-of date"),ROUND(E282-IF(F282="",0,F282),2),"")</f>
        <v/>
      </c>
      <c r="H282" s="8"/>
      <c r="I282" s="14" t="str">
        <f>IF(AND(A282="",B282="",C282="",D282="",E282="",F282="",H282=""),"",IF(OR(A282="",B282="",C282="",D282="",E282=""),"Incomplete",IF(COUNTIF($L$5:$L$1004,L282)&gt;1,"Check invoice #",IF(OR(COUNT(E282)=0,AND(F282&lt;&gt;"",COUNT(F282)=0)),"Check payment",IF(OR(E282&lt;0,IF(F282="",0,F282)&lt;0,IF(F282="",0,F282)&gt;E282),"Check payment",IF(OR(COUNT(C282)=0,COUNT(D282)=0),"Check dates",IF(D282&lt;C282,"Check dates",IF(ROUND(E282-IF(F282="",0,F282),2)=0,"Paid",IF(Setup!$B$4="","Set as-of date",IF(D282=Setup!$B$4,"Due today",IF(D282&lt;Setup!$B$4,IF(IF(F282="",0,F282)&gt;0,"Partially paid · overdue","Overdue"),IF(IF(F282="",0,F282)&gt;0,"Partially paid","Open"))))))))))))</f>
        <v/>
      </c>
      <c r="J282" s="15" t="str">
        <f>IF(OR(I282="Overdue",I282="Partially paid · overdue"),DATEDIF(D282,Setup!$B$4,"D"),IF(OR(I282="Open",I282="Partially paid",I282="Due today"),0,""))</f>
        <v/>
      </c>
      <c r="K282" s="5"/>
      <c r="L282" t="str">
        <f>IF(A282="","","k"&amp;SUBSTITUTE(SUBSTITUTE(SUBSTITUTE(SUBSTITUTE(SUBSTITUTE(SUBSTITUTE(A282,"~","{t}"),"*","{s}"),"?","{q}"),"&lt;","{lt}"),"&gt;","{gt}"),"=","{eq}"))</f>
        <v/>
      </c>
    </row>
    <row r="283" spans="1:12" x14ac:dyDescent="0.25">
      <c r="A283" s="5"/>
      <c r="B283" s="5"/>
      <c r="C283" s="8"/>
      <c r="D283" s="8"/>
      <c r="E283" s="12"/>
      <c r="F283" s="12"/>
      <c r="G283" s="13" t="str">
        <f>IF(OR(I283="Open",I283="Partially paid",I283="Due today",I283="Overdue",I283="Partially paid · overdue",I283="Paid",I283="Set as-of date"),ROUND(E283-IF(F283="",0,F283),2),"")</f>
        <v/>
      </c>
      <c r="H283" s="8"/>
      <c r="I283" s="14" t="str">
        <f>IF(AND(A283="",B283="",C283="",D283="",E283="",F283="",H283=""),"",IF(OR(A283="",B283="",C283="",D283="",E283=""),"Incomplete",IF(COUNTIF($L$5:$L$1004,L283)&gt;1,"Check invoice #",IF(OR(COUNT(E283)=0,AND(F283&lt;&gt;"",COUNT(F283)=0)),"Check payment",IF(OR(E283&lt;0,IF(F283="",0,F283)&lt;0,IF(F283="",0,F283)&gt;E283),"Check payment",IF(OR(COUNT(C283)=0,COUNT(D283)=0),"Check dates",IF(D283&lt;C283,"Check dates",IF(ROUND(E283-IF(F283="",0,F283),2)=0,"Paid",IF(Setup!$B$4="","Set as-of date",IF(D283=Setup!$B$4,"Due today",IF(D283&lt;Setup!$B$4,IF(IF(F283="",0,F283)&gt;0,"Partially paid · overdue","Overdue"),IF(IF(F283="",0,F283)&gt;0,"Partially paid","Open"))))))))))))</f>
        <v/>
      </c>
      <c r="J283" s="15" t="str">
        <f>IF(OR(I283="Overdue",I283="Partially paid · overdue"),DATEDIF(D283,Setup!$B$4,"D"),IF(OR(I283="Open",I283="Partially paid",I283="Due today"),0,""))</f>
        <v/>
      </c>
      <c r="K283" s="5"/>
      <c r="L283" t="str">
        <f>IF(A283="","","k"&amp;SUBSTITUTE(SUBSTITUTE(SUBSTITUTE(SUBSTITUTE(SUBSTITUTE(SUBSTITUTE(A283,"~","{t}"),"*","{s}"),"?","{q}"),"&lt;","{lt}"),"&gt;","{gt}"),"=","{eq}"))</f>
        <v/>
      </c>
    </row>
    <row r="284" spans="1:12" x14ac:dyDescent="0.25">
      <c r="A284" s="5"/>
      <c r="B284" s="5"/>
      <c r="C284" s="8"/>
      <c r="D284" s="8"/>
      <c r="E284" s="12"/>
      <c r="F284" s="12"/>
      <c r="G284" s="13" t="str">
        <f>IF(OR(I284="Open",I284="Partially paid",I284="Due today",I284="Overdue",I284="Partially paid · overdue",I284="Paid",I284="Set as-of date"),ROUND(E284-IF(F284="",0,F284),2),"")</f>
        <v/>
      </c>
      <c r="H284" s="8"/>
      <c r="I284" s="14" t="str">
        <f>IF(AND(A284="",B284="",C284="",D284="",E284="",F284="",H284=""),"",IF(OR(A284="",B284="",C284="",D284="",E284=""),"Incomplete",IF(COUNTIF($L$5:$L$1004,L284)&gt;1,"Check invoice #",IF(OR(COUNT(E284)=0,AND(F284&lt;&gt;"",COUNT(F284)=0)),"Check payment",IF(OR(E284&lt;0,IF(F284="",0,F284)&lt;0,IF(F284="",0,F284)&gt;E284),"Check payment",IF(OR(COUNT(C284)=0,COUNT(D284)=0),"Check dates",IF(D284&lt;C284,"Check dates",IF(ROUND(E284-IF(F284="",0,F284),2)=0,"Paid",IF(Setup!$B$4="","Set as-of date",IF(D284=Setup!$B$4,"Due today",IF(D284&lt;Setup!$B$4,IF(IF(F284="",0,F284)&gt;0,"Partially paid · overdue","Overdue"),IF(IF(F284="",0,F284)&gt;0,"Partially paid","Open"))))))))))))</f>
        <v/>
      </c>
      <c r="J284" s="15" t="str">
        <f>IF(OR(I284="Overdue",I284="Partially paid · overdue"),DATEDIF(D284,Setup!$B$4,"D"),IF(OR(I284="Open",I284="Partially paid",I284="Due today"),0,""))</f>
        <v/>
      </c>
      <c r="K284" s="5"/>
      <c r="L284" t="str">
        <f>IF(A284="","","k"&amp;SUBSTITUTE(SUBSTITUTE(SUBSTITUTE(SUBSTITUTE(SUBSTITUTE(SUBSTITUTE(A284,"~","{t}"),"*","{s}"),"?","{q}"),"&lt;","{lt}"),"&gt;","{gt}"),"=","{eq}"))</f>
        <v/>
      </c>
    </row>
    <row r="285" spans="1:12" x14ac:dyDescent="0.25">
      <c r="A285" s="5"/>
      <c r="B285" s="5"/>
      <c r="C285" s="8"/>
      <c r="D285" s="8"/>
      <c r="E285" s="12"/>
      <c r="F285" s="12"/>
      <c r="G285" s="13" t="str">
        <f>IF(OR(I285="Open",I285="Partially paid",I285="Due today",I285="Overdue",I285="Partially paid · overdue",I285="Paid",I285="Set as-of date"),ROUND(E285-IF(F285="",0,F285),2),"")</f>
        <v/>
      </c>
      <c r="H285" s="8"/>
      <c r="I285" s="14" t="str">
        <f>IF(AND(A285="",B285="",C285="",D285="",E285="",F285="",H285=""),"",IF(OR(A285="",B285="",C285="",D285="",E285=""),"Incomplete",IF(COUNTIF($L$5:$L$1004,L285)&gt;1,"Check invoice #",IF(OR(COUNT(E285)=0,AND(F285&lt;&gt;"",COUNT(F285)=0)),"Check payment",IF(OR(E285&lt;0,IF(F285="",0,F285)&lt;0,IF(F285="",0,F285)&gt;E285),"Check payment",IF(OR(COUNT(C285)=0,COUNT(D285)=0),"Check dates",IF(D285&lt;C285,"Check dates",IF(ROUND(E285-IF(F285="",0,F285),2)=0,"Paid",IF(Setup!$B$4="","Set as-of date",IF(D285=Setup!$B$4,"Due today",IF(D285&lt;Setup!$B$4,IF(IF(F285="",0,F285)&gt;0,"Partially paid · overdue","Overdue"),IF(IF(F285="",0,F285)&gt;0,"Partially paid","Open"))))))))))))</f>
        <v/>
      </c>
      <c r="J285" s="15" t="str">
        <f>IF(OR(I285="Overdue",I285="Partially paid · overdue"),DATEDIF(D285,Setup!$B$4,"D"),IF(OR(I285="Open",I285="Partially paid",I285="Due today"),0,""))</f>
        <v/>
      </c>
      <c r="K285" s="5"/>
      <c r="L285" t="str">
        <f>IF(A285="","","k"&amp;SUBSTITUTE(SUBSTITUTE(SUBSTITUTE(SUBSTITUTE(SUBSTITUTE(SUBSTITUTE(A285,"~","{t}"),"*","{s}"),"?","{q}"),"&lt;","{lt}"),"&gt;","{gt}"),"=","{eq}"))</f>
        <v/>
      </c>
    </row>
    <row r="286" spans="1:12" x14ac:dyDescent="0.25">
      <c r="A286" s="5"/>
      <c r="B286" s="5"/>
      <c r="C286" s="8"/>
      <c r="D286" s="8"/>
      <c r="E286" s="12"/>
      <c r="F286" s="12"/>
      <c r="G286" s="13" t="str">
        <f>IF(OR(I286="Open",I286="Partially paid",I286="Due today",I286="Overdue",I286="Partially paid · overdue",I286="Paid",I286="Set as-of date"),ROUND(E286-IF(F286="",0,F286),2),"")</f>
        <v/>
      </c>
      <c r="H286" s="8"/>
      <c r="I286" s="14" t="str">
        <f>IF(AND(A286="",B286="",C286="",D286="",E286="",F286="",H286=""),"",IF(OR(A286="",B286="",C286="",D286="",E286=""),"Incomplete",IF(COUNTIF($L$5:$L$1004,L286)&gt;1,"Check invoice #",IF(OR(COUNT(E286)=0,AND(F286&lt;&gt;"",COUNT(F286)=0)),"Check payment",IF(OR(E286&lt;0,IF(F286="",0,F286)&lt;0,IF(F286="",0,F286)&gt;E286),"Check payment",IF(OR(COUNT(C286)=0,COUNT(D286)=0),"Check dates",IF(D286&lt;C286,"Check dates",IF(ROUND(E286-IF(F286="",0,F286),2)=0,"Paid",IF(Setup!$B$4="","Set as-of date",IF(D286=Setup!$B$4,"Due today",IF(D286&lt;Setup!$B$4,IF(IF(F286="",0,F286)&gt;0,"Partially paid · overdue","Overdue"),IF(IF(F286="",0,F286)&gt;0,"Partially paid","Open"))))))))))))</f>
        <v/>
      </c>
      <c r="J286" s="15" t="str">
        <f>IF(OR(I286="Overdue",I286="Partially paid · overdue"),DATEDIF(D286,Setup!$B$4,"D"),IF(OR(I286="Open",I286="Partially paid",I286="Due today"),0,""))</f>
        <v/>
      </c>
      <c r="K286" s="5"/>
      <c r="L286" t="str">
        <f>IF(A286="","","k"&amp;SUBSTITUTE(SUBSTITUTE(SUBSTITUTE(SUBSTITUTE(SUBSTITUTE(SUBSTITUTE(A286,"~","{t}"),"*","{s}"),"?","{q}"),"&lt;","{lt}"),"&gt;","{gt}"),"=","{eq}"))</f>
        <v/>
      </c>
    </row>
    <row r="287" spans="1:12" x14ac:dyDescent="0.25">
      <c r="A287" s="5"/>
      <c r="B287" s="5"/>
      <c r="C287" s="8"/>
      <c r="D287" s="8"/>
      <c r="E287" s="12"/>
      <c r="F287" s="12"/>
      <c r="G287" s="13" t="str">
        <f>IF(OR(I287="Open",I287="Partially paid",I287="Due today",I287="Overdue",I287="Partially paid · overdue",I287="Paid",I287="Set as-of date"),ROUND(E287-IF(F287="",0,F287),2),"")</f>
        <v/>
      </c>
      <c r="H287" s="8"/>
      <c r="I287" s="14" t="str">
        <f>IF(AND(A287="",B287="",C287="",D287="",E287="",F287="",H287=""),"",IF(OR(A287="",B287="",C287="",D287="",E287=""),"Incomplete",IF(COUNTIF($L$5:$L$1004,L287)&gt;1,"Check invoice #",IF(OR(COUNT(E287)=0,AND(F287&lt;&gt;"",COUNT(F287)=0)),"Check payment",IF(OR(E287&lt;0,IF(F287="",0,F287)&lt;0,IF(F287="",0,F287)&gt;E287),"Check payment",IF(OR(COUNT(C287)=0,COUNT(D287)=0),"Check dates",IF(D287&lt;C287,"Check dates",IF(ROUND(E287-IF(F287="",0,F287),2)=0,"Paid",IF(Setup!$B$4="","Set as-of date",IF(D287=Setup!$B$4,"Due today",IF(D287&lt;Setup!$B$4,IF(IF(F287="",0,F287)&gt;0,"Partially paid · overdue","Overdue"),IF(IF(F287="",0,F287)&gt;0,"Partially paid","Open"))))))))))))</f>
        <v/>
      </c>
      <c r="J287" s="15" t="str">
        <f>IF(OR(I287="Overdue",I287="Partially paid · overdue"),DATEDIF(D287,Setup!$B$4,"D"),IF(OR(I287="Open",I287="Partially paid",I287="Due today"),0,""))</f>
        <v/>
      </c>
      <c r="K287" s="5"/>
      <c r="L287" t="str">
        <f>IF(A287="","","k"&amp;SUBSTITUTE(SUBSTITUTE(SUBSTITUTE(SUBSTITUTE(SUBSTITUTE(SUBSTITUTE(A287,"~","{t}"),"*","{s}"),"?","{q}"),"&lt;","{lt}"),"&gt;","{gt}"),"=","{eq}"))</f>
        <v/>
      </c>
    </row>
    <row r="288" spans="1:12" x14ac:dyDescent="0.25">
      <c r="A288" s="5"/>
      <c r="B288" s="5"/>
      <c r="C288" s="8"/>
      <c r="D288" s="8"/>
      <c r="E288" s="12"/>
      <c r="F288" s="12"/>
      <c r="G288" s="13" t="str">
        <f>IF(OR(I288="Open",I288="Partially paid",I288="Due today",I288="Overdue",I288="Partially paid · overdue",I288="Paid",I288="Set as-of date"),ROUND(E288-IF(F288="",0,F288),2),"")</f>
        <v/>
      </c>
      <c r="H288" s="8"/>
      <c r="I288" s="14" t="str">
        <f>IF(AND(A288="",B288="",C288="",D288="",E288="",F288="",H288=""),"",IF(OR(A288="",B288="",C288="",D288="",E288=""),"Incomplete",IF(COUNTIF($L$5:$L$1004,L288)&gt;1,"Check invoice #",IF(OR(COUNT(E288)=0,AND(F288&lt;&gt;"",COUNT(F288)=0)),"Check payment",IF(OR(E288&lt;0,IF(F288="",0,F288)&lt;0,IF(F288="",0,F288)&gt;E288),"Check payment",IF(OR(COUNT(C288)=0,COUNT(D288)=0),"Check dates",IF(D288&lt;C288,"Check dates",IF(ROUND(E288-IF(F288="",0,F288),2)=0,"Paid",IF(Setup!$B$4="","Set as-of date",IF(D288=Setup!$B$4,"Due today",IF(D288&lt;Setup!$B$4,IF(IF(F288="",0,F288)&gt;0,"Partially paid · overdue","Overdue"),IF(IF(F288="",0,F288)&gt;0,"Partially paid","Open"))))))))))))</f>
        <v/>
      </c>
      <c r="J288" s="15" t="str">
        <f>IF(OR(I288="Overdue",I288="Partially paid · overdue"),DATEDIF(D288,Setup!$B$4,"D"),IF(OR(I288="Open",I288="Partially paid",I288="Due today"),0,""))</f>
        <v/>
      </c>
      <c r="K288" s="5"/>
      <c r="L288" t="str">
        <f>IF(A288="","","k"&amp;SUBSTITUTE(SUBSTITUTE(SUBSTITUTE(SUBSTITUTE(SUBSTITUTE(SUBSTITUTE(A288,"~","{t}"),"*","{s}"),"?","{q}"),"&lt;","{lt}"),"&gt;","{gt}"),"=","{eq}"))</f>
        <v/>
      </c>
    </row>
    <row r="289" spans="1:12" x14ac:dyDescent="0.25">
      <c r="A289" s="5"/>
      <c r="B289" s="5"/>
      <c r="C289" s="8"/>
      <c r="D289" s="8"/>
      <c r="E289" s="12"/>
      <c r="F289" s="12"/>
      <c r="G289" s="13" t="str">
        <f>IF(OR(I289="Open",I289="Partially paid",I289="Due today",I289="Overdue",I289="Partially paid · overdue",I289="Paid",I289="Set as-of date"),ROUND(E289-IF(F289="",0,F289),2),"")</f>
        <v/>
      </c>
      <c r="H289" s="8"/>
      <c r="I289" s="14" t="str">
        <f>IF(AND(A289="",B289="",C289="",D289="",E289="",F289="",H289=""),"",IF(OR(A289="",B289="",C289="",D289="",E289=""),"Incomplete",IF(COUNTIF($L$5:$L$1004,L289)&gt;1,"Check invoice #",IF(OR(COUNT(E289)=0,AND(F289&lt;&gt;"",COUNT(F289)=0)),"Check payment",IF(OR(E289&lt;0,IF(F289="",0,F289)&lt;0,IF(F289="",0,F289)&gt;E289),"Check payment",IF(OR(COUNT(C289)=0,COUNT(D289)=0),"Check dates",IF(D289&lt;C289,"Check dates",IF(ROUND(E289-IF(F289="",0,F289),2)=0,"Paid",IF(Setup!$B$4="","Set as-of date",IF(D289=Setup!$B$4,"Due today",IF(D289&lt;Setup!$B$4,IF(IF(F289="",0,F289)&gt;0,"Partially paid · overdue","Overdue"),IF(IF(F289="",0,F289)&gt;0,"Partially paid","Open"))))))))))))</f>
        <v/>
      </c>
      <c r="J289" s="15" t="str">
        <f>IF(OR(I289="Overdue",I289="Partially paid · overdue"),DATEDIF(D289,Setup!$B$4,"D"),IF(OR(I289="Open",I289="Partially paid",I289="Due today"),0,""))</f>
        <v/>
      </c>
      <c r="K289" s="5"/>
      <c r="L289" t="str">
        <f>IF(A289="","","k"&amp;SUBSTITUTE(SUBSTITUTE(SUBSTITUTE(SUBSTITUTE(SUBSTITUTE(SUBSTITUTE(A289,"~","{t}"),"*","{s}"),"?","{q}"),"&lt;","{lt}"),"&gt;","{gt}"),"=","{eq}"))</f>
        <v/>
      </c>
    </row>
    <row r="290" spans="1:12" x14ac:dyDescent="0.25">
      <c r="A290" s="5"/>
      <c r="B290" s="5"/>
      <c r="C290" s="8"/>
      <c r="D290" s="8"/>
      <c r="E290" s="12"/>
      <c r="F290" s="12"/>
      <c r="G290" s="13" t="str">
        <f>IF(OR(I290="Open",I290="Partially paid",I290="Due today",I290="Overdue",I290="Partially paid · overdue",I290="Paid",I290="Set as-of date"),ROUND(E290-IF(F290="",0,F290),2),"")</f>
        <v/>
      </c>
      <c r="H290" s="8"/>
      <c r="I290" s="14" t="str">
        <f>IF(AND(A290="",B290="",C290="",D290="",E290="",F290="",H290=""),"",IF(OR(A290="",B290="",C290="",D290="",E290=""),"Incomplete",IF(COUNTIF($L$5:$L$1004,L290)&gt;1,"Check invoice #",IF(OR(COUNT(E290)=0,AND(F290&lt;&gt;"",COUNT(F290)=0)),"Check payment",IF(OR(E290&lt;0,IF(F290="",0,F290)&lt;0,IF(F290="",0,F290)&gt;E290),"Check payment",IF(OR(COUNT(C290)=0,COUNT(D290)=0),"Check dates",IF(D290&lt;C290,"Check dates",IF(ROUND(E290-IF(F290="",0,F290),2)=0,"Paid",IF(Setup!$B$4="","Set as-of date",IF(D290=Setup!$B$4,"Due today",IF(D290&lt;Setup!$B$4,IF(IF(F290="",0,F290)&gt;0,"Partially paid · overdue","Overdue"),IF(IF(F290="",0,F290)&gt;0,"Partially paid","Open"))))))))))))</f>
        <v/>
      </c>
      <c r="J290" s="15" t="str">
        <f>IF(OR(I290="Overdue",I290="Partially paid · overdue"),DATEDIF(D290,Setup!$B$4,"D"),IF(OR(I290="Open",I290="Partially paid",I290="Due today"),0,""))</f>
        <v/>
      </c>
      <c r="K290" s="5"/>
      <c r="L290" t="str">
        <f>IF(A290="","","k"&amp;SUBSTITUTE(SUBSTITUTE(SUBSTITUTE(SUBSTITUTE(SUBSTITUTE(SUBSTITUTE(A290,"~","{t}"),"*","{s}"),"?","{q}"),"&lt;","{lt}"),"&gt;","{gt}"),"=","{eq}"))</f>
        <v/>
      </c>
    </row>
    <row r="291" spans="1:12" x14ac:dyDescent="0.25">
      <c r="A291" s="5"/>
      <c r="B291" s="5"/>
      <c r="C291" s="8"/>
      <c r="D291" s="8"/>
      <c r="E291" s="12"/>
      <c r="F291" s="12"/>
      <c r="G291" s="13" t="str">
        <f>IF(OR(I291="Open",I291="Partially paid",I291="Due today",I291="Overdue",I291="Partially paid · overdue",I291="Paid",I291="Set as-of date"),ROUND(E291-IF(F291="",0,F291),2),"")</f>
        <v/>
      </c>
      <c r="H291" s="8"/>
      <c r="I291" s="14" t="str">
        <f>IF(AND(A291="",B291="",C291="",D291="",E291="",F291="",H291=""),"",IF(OR(A291="",B291="",C291="",D291="",E291=""),"Incomplete",IF(COUNTIF($L$5:$L$1004,L291)&gt;1,"Check invoice #",IF(OR(COUNT(E291)=0,AND(F291&lt;&gt;"",COUNT(F291)=0)),"Check payment",IF(OR(E291&lt;0,IF(F291="",0,F291)&lt;0,IF(F291="",0,F291)&gt;E291),"Check payment",IF(OR(COUNT(C291)=0,COUNT(D291)=0),"Check dates",IF(D291&lt;C291,"Check dates",IF(ROUND(E291-IF(F291="",0,F291),2)=0,"Paid",IF(Setup!$B$4="","Set as-of date",IF(D291=Setup!$B$4,"Due today",IF(D291&lt;Setup!$B$4,IF(IF(F291="",0,F291)&gt;0,"Partially paid · overdue","Overdue"),IF(IF(F291="",0,F291)&gt;0,"Partially paid","Open"))))))))))))</f>
        <v/>
      </c>
      <c r="J291" s="15" t="str">
        <f>IF(OR(I291="Overdue",I291="Partially paid · overdue"),DATEDIF(D291,Setup!$B$4,"D"),IF(OR(I291="Open",I291="Partially paid",I291="Due today"),0,""))</f>
        <v/>
      </c>
      <c r="K291" s="5"/>
      <c r="L291" t="str">
        <f>IF(A291="","","k"&amp;SUBSTITUTE(SUBSTITUTE(SUBSTITUTE(SUBSTITUTE(SUBSTITUTE(SUBSTITUTE(A291,"~","{t}"),"*","{s}"),"?","{q}"),"&lt;","{lt}"),"&gt;","{gt}"),"=","{eq}"))</f>
        <v/>
      </c>
    </row>
    <row r="292" spans="1:12" x14ac:dyDescent="0.25">
      <c r="A292" s="5"/>
      <c r="B292" s="5"/>
      <c r="C292" s="8"/>
      <c r="D292" s="8"/>
      <c r="E292" s="12"/>
      <c r="F292" s="12"/>
      <c r="G292" s="13" t="str">
        <f>IF(OR(I292="Open",I292="Partially paid",I292="Due today",I292="Overdue",I292="Partially paid · overdue",I292="Paid",I292="Set as-of date"),ROUND(E292-IF(F292="",0,F292),2),"")</f>
        <v/>
      </c>
      <c r="H292" s="8"/>
      <c r="I292" s="14" t="str">
        <f>IF(AND(A292="",B292="",C292="",D292="",E292="",F292="",H292=""),"",IF(OR(A292="",B292="",C292="",D292="",E292=""),"Incomplete",IF(COUNTIF($L$5:$L$1004,L292)&gt;1,"Check invoice #",IF(OR(COUNT(E292)=0,AND(F292&lt;&gt;"",COUNT(F292)=0)),"Check payment",IF(OR(E292&lt;0,IF(F292="",0,F292)&lt;0,IF(F292="",0,F292)&gt;E292),"Check payment",IF(OR(COUNT(C292)=0,COUNT(D292)=0),"Check dates",IF(D292&lt;C292,"Check dates",IF(ROUND(E292-IF(F292="",0,F292),2)=0,"Paid",IF(Setup!$B$4="","Set as-of date",IF(D292=Setup!$B$4,"Due today",IF(D292&lt;Setup!$B$4,IF(IF(F292="",0,F292)&gt;0,"Partially paid · overdue","Overdue"),IF(IF(F292="",0,F292)&gt;0,"Partially paid","Open"))))))))))))</f>
        <v/>
      </c>
      <c r="J292" s="15" t="str">
        <f>IF(OR(I292="Overdue",I292="Partially paid · overdue"),DATEDIF(D292,Setup!$B$4,"D"),IF(OR(I292="Open",I292="Partially paid",I292="Due today"),0,""))</f>
        <v/>
      </c>
      <c r="K292" s="5"/>
      <c r="L292" t="str">
        <f>IF(A292="","","k"&amp;SUBSTITUTE(SUBSTITUTE(SUBSTITUTE(SUBSTITUTE(SUBSTITUTE(SUBSTITUTE(A292,"~","{t}"),"*","{s}"),"?","{q}"),"&lt;","{lt}"),"&gt;","{gt}"),"=","{eq}"))</f>
        <v/>
      </c>
    </row>
    <row r="293" spans="1:12" x14ac:dyDescent="0.25">
      <c r="A293" s="5"/>
      <c r="B293" s="5"/>
      <c r="C293" s="8"/>
      <c r="D293" s="8"/>
      <c r="E293" s="12"/>
      <c r="F293" s="12"/>
      <c r="G293" s="13" t="str">
        <f>IF(OR(I293="Open",I293="Partially paid",I293="Due today",I293="Overdue",I293="Partially paid · overdue",I293="Paid",I293="Set as-of date"),ROUND(E293-IF(F293="",0,F293),2),"")</f>
        <v/>
      </c>
      <c r="H293" s="8"/>
      <c r="I293" s="14" t="str">
        <f>IF(AND(A293="",B293="",C293="",D293="",E293="",F293="",H293=""),"",IF(OR(A293="",B293="",C293="",D293="",E293=""),"Incomplete",IF(COUNTIF($L$5:$L$1004,L293)&gt;1,"Check invoice #",IF(OR(COUNT(E293)=0,AND(F293&lt;&gt;"",COUNT(F293)=0)),"Check payment",IF(OR(E293&lt;0,IF(F293="",0,F293)&lt;0,IF(F293="",0,F293)&gt;E293),"Check payment",IF(OR(COUNT(C293)=0,COUNT(D293)=0),"Check dates",IF(D293&lt;C293,"Check dates",IF(ROUND(E293-IF(F293="",0,F293),2)=0,"Paid",IF(Setup!$B$4="","Set as-of date",IF(D293=Setup!$B$4,"Due today",IF(D293&lt;Setup!$B$4,IF(IF(F293="",0,F293)&gt;0,"Partially paid · overdue","Overdue"),IF(IF(F293="",0,F293)&gt;0,"Partially paid","Open"))))))))))))</f>
        <v/>
      </c>
      <c r="J293" s="15" t="str">
        <f>IF(OR(I293="Overdue",I293="Partially paid · overdue"),DATEDIF(D293,Setup!$B$4,"D"),IF(OR(I293="Open",I293="Partially paid",I293="Due today"),0,""))</f>
        <v/>
      </c>
      <c r="K293" s="5"/>
      <c r="L293" t="str">
        <f>IF(A293="","","k"&amp;SUBSTITUTE(SUBSTITUTE(SUBSTITUTE(SUBSTITUTE(SUBSTITUTE(SUBSTITUTE(A293,"~","{t}"),"*","{s}"),"?","{q}"),"&lt;","{lt}"),"&gt;","{gt}"),"=","{eq}"))</f>
        <v/>
      </c>
    </row>
    <row r="294" spans="1:12" x14ac:dyDescent="0.25">
      <c r="A294" s="5"/>
      <c r="B294" s="5"/>
      <c r="C294" s="8"/>
      <c r="D294" s="8"/>
      <c r="E294" s="12"/>
      <c r="F294" s="12"/>
      <c r="G294" s="13" t="str">
        <f>IF(OR(I294="Open",I294="Partially paid",I294="Due today",I294="Overdue",I294="Partially paid · overdue",I294="Paid",I294="Set as-of date"),ROUND(E294-IF(F294="",0,F294),2),"")</f>
        <v/>
      </c>
      <c r="H294" s="8"/>
      <c r="I294" s="14" t="str">
        <f>IF(AND(A294="",B294="",C294="",D294="",E294="",F294="",H294=""),"",IF(OR(A294="",B294="",C294="",D294="",E294=""),"Incomplete",IF(COUNTIF($L$5:$L$1004,L294)&gt;1,"Check invoice #",IF(OR(COUNT(E294)=0,AND(F294&lt;&gt;"",COUNT(F294)=0)),"Check payment",IF(OR(E294&lt;0,IF(F294="",0,F294)&lt;0,IF(F294="",0,F294)&gt;E294),"Check payment",IF(OR(COUNT(C294)=0,COUNT(D294)=0),"Check dates",IF(D294&lt;C294,"Check dates",IF(ROUND(E294-IF(F294="",0,F294),2)=0,"Paid",IF(Setup!$B$4="","Set as-of date",IF(D294=Setup!$B$4,"Due today",IF(D294&lt;Setup!$B$4,IF(IF(F294="",0,F294)&gt;0,"Partially paid · overdue","Overdue"),IF(IF(F294="",0,F294)&gt;0,"Partially paid","Open"))))))))))))</f>
        <v/>
      </c>
      <c r="J294" s="15" t="str">
        <f>IF(OR(I294="Overdue",I294="Partially paid · overdue"),DATEDIF(D294,Setup!$B$4,"D"),IF(OR(I294="Open",I294="Partially paid",I294="Due today"),0,""))</f>
        <v/>
      </c>
      <c r="K294" s="5"/>
      <c r="L294" t="str">
        <f>IF(A294="","","k"&amp;SUBSTITUTE(SUBSTITUTE(SUBSTITUTE(SUBSTITUTE(SUBSTITUTE(SUBSTITUTE(A294,"~","{t}"),"*","{s}"),"?","{q}"),"&lt;","{lt}"),"&gt;","{gt}"),"=","{eq}"))</f>
        <v/>
      </c>
    </row>
    <row r="295" spans="1:12" x14ac:dyDescent="0.25">
      <c r="A295" s="5"/>
      <c r="B295" s="5"/>
      <c r="C295" s="8"/>
      <c r="D295" s="8"/>
      <c r="E295" s="12"/>
      <c r="F295" s="12"/>
      <c r="G295" s="13" t="str">
        <f>IF(OR(I295="Open",I295="Partially paid",I295="Due today",I295="Overdue",I295="Partially paid · overdue",I295="Paid",I295="Set as-of date"),ROUND(E295-IF(F295="",0,F295),2),"")</f>
        <v/>
      </c>
      <c r="H295" s="8"/>
      <c r="I295" s="14" t="str">
        <f>IF(AND(A295="",B295="",C295="",D295="",E295="",F295="",H295=""),"",IF(OR(A295="",B295="",C295="",D295="",E295=""),"Incomplete",IF(COUNTIF($L$5:$L$1004,L295)&gt;1,"Check invoice #",IF(OR(COUNT(E295)=0,AND(F295&lt;&gt;"",COUNT(F295)=0)),"Check payment",IF(OR(E295&lt;0,IF(F295="",0,F295)&lt;0,IF(F295="",0,F295)&gt;E295),"Check payment",IF(OR(COUNT(C295)=0,COUNT(D295)=0),"Check dates",IF(D295&lt;C295,"Check dates",IF(ROUND(E295-IF(F295="",0,F295),2)=0,"Paid",IF(Setup!$B$4="","Set as-of date",IF(D295=Setup!$B$4,"Due today",IF(D295&lt;Setup!$B$4,IF(IF(F295="",0,F295)&gt;0,"Partially paid · overdue","Overdue"),IF(IF(F295="",0,F295)&gt;0,"Partially paid","Open"))))))))))))</f>
        <v/>
      </c>
      <c r="J295" s="15" t="str">
        <f>IF(OR(I295="Overdue",I295="Partially paid · overdue"),DATEDIF(D295,Setup!$B$4,"D"),IF(OR(I295="Open",I295="Partially paid",I295="Due today"),0,""))</f>
        <v/>
      </c>
      <c r="K295" s="5"/>
      <c r="L295" t="str">
        <f>IF(A295="","","k"&amp;SUBSTITUTE(SUBSTITUTE(SUBSTITUTE(SUBSTITUTE(SUBSTITUTE(SUBSTITUTE(A295,"~","{t}"),"*","{s}"),"?","{q}"),"&lt;","{lt}"),"&gt;","{gt}"),"=","{eq}"))</f>
        <v/>
      </c>
    </row>
    <row r="296" spans="1:12" x14ac:dyDescent="0.25">
      <c r="A296" s="5"/>
      <c r="B296" s="5"/>
      <c r="C296" s="8"/>
      <c r="D296" s="8"/>
      <c r="E296" s="12"/>
      <c r="F296" s="12"/>
      <c r="G296" s="13" t="str">
        <f>IF(OR(I296="Open",I296="Partially paid",I296="Due today",I296="Overdue",I296="Partially paid · overdue",I296="Paid",I296="Set as-of date"),ROUND(E296-IF(F296="",0,F296),2),"")</f>
        <v/>
      </c>
      <c r="H296" s="8"/>
      <c r="I296" s="14" t="str">
        <f>IF(AND(A296="",B296="",C296="",D296="",E296="",F296="",H296=""),"",IF(OR(A296="",B296="",C296="",D296="",E296=""),"Incomplete",IF(COUNTIF($L$5:$L$1004,L296)&gt;1,"Check invoice #",IF(OR(COUNT(E296)=0,AND(F296&lt;&gt;"",COUNT(F296)=0)),"Check payment",IF(OR(E296&lt;0,IF(F296="",0,F296)&lt;0,IF(F296="",0,F296)&gt;E296),"Check payment",IF(OR(COUNT(C296)=0,COUNT(D296)=0),"Check dates",IF(D296&lt;C296,"Check dates",IF(ROUND(E296-IF(F296="",0,F296),2)=0,"Paid",IF(Setup!$B$4="","Set as-of date",IF(D296=Setup!$B$4,"Due today",IF(D296&lt;Setup!$B$4,IF(IF(F296="",0,F296)&gt;0,"Partially paid · overdue","Overdue"),IF(IF(F296="",0,F296)&gt;0,"Partially paid","Open"))))))))))))</f>
        <v/>
      </c>
      <c r="J296" s="15" t="str">
        <f>IF(OR(I296="Overdue",I296="Partially paid · overdue"),DATEDIF(D296,Setup!$B$4,"D"),IF(OR(I296="Open",I296="Partially paid",I296="Due today"),0,""))</f>
        <v/>
      </c>
      <c r="K296" s="5"/>
      <c r="L296" t="str">
        <f>IF(A296="","","k"&amp;SUBSTITUTE(SUBSTITUTE(SUBSTITUTE(SUBSTITUTE(SUBSTITUTE(SUBSTITUTE(A296,"~","{t}"),"*","{s}"),"?","{q}"),"&lt;","{lt}"),"&gt;","{gt}"),"=","{eq}"))</f>
        <v/>
      </c>
    </row>
    <row r="297" spans="1:12" x14ac:dyDescent="0.25">
      <c r="A297" s="5"/>
      <c r="B297" s="5"/>
      <c r="C297" s="8"/>
      <c r="D297" s="8"/>
      <c r="E297" s="12"/>
      <c r="F297" s="12"/>
      <c r="G297" s="13" t="str">
        <f>IF(OR(I297="Open",I297="Partially paid",I297="Due today",I297="Overdue",I297="Partially paid · overdue",I297="Paid",I297="Set as-of date"),ROUND(E297-IF(F297="",0,F297),2),"")</f>
        <v/>
      </c>
      <c r="H297" s="8"/>
      <c r="I297" s="14" t="str">
        <f>IF(AND(A297="",B297="",C297="",D297="",E297="",F297="",H297=""),"",IF(OR(A297="",B297="",C297="",D297="",E297=""),"Incomplete",IF(COUNTIF($L$5:$L$1004,L297)&gt;1,"Check invoice #",IF(OR(COUNT(E297)=0,AND(F297&lt;&gt;"",COUNT(F297)=0)),"Check payment",IF(OR(E297&lt;0,IF(F297="",0,F297)&lt;0,IF(F297="",0,F297)&gt;E297),"Check payment",IF(OR(COUNT(C297)=0,COUNT(D297)=0),"Check dates",IF(D297&lt;C297,"Check dates",IF(ROUND(E297-IF(F297="",0,F297),2)=0,"Paid",IF(Setup!$B$4="","Set as-of date",IF(D297=Setup!$B$4,"Due today",IF(D297&lt;Setup!$B$4,IF(IF(F297="",0,F297)&gt;0,"Partially paid · overdue","Overdue"),IF(IF(F297="",0,F297)&gt;0,"Partially paid","Open"))))))))))))</f>
        <v/>
      </c>
      <c r="J297" s="15" t="str">
        <f>IF(OR(I297="Overdue",I297="Partially paid · overdue"),DATEDIF(D297,Setup!$B$4,"D"),IF(OR(I297="Open",I297="Partially paid",I297="Due today"),0,""))</f>
        <v/>
      </c>
      <c r="K297" s="5"/>
      <c r="L297" t="str">
        <f>IF(A297="","","k"&amp;SUBSTITUTE(SUBSTITUTE(SUBSTITUTE(SUBSTITUTE(SUBSTITUTE(SUBSTITUTE(A297,"~","{t}"),"*","{s}"),"?","{q}"),"&lt;","{lt}"),"&gt;","{gt}"),"=","{eq}"))</f>
        <v/>
      </c>
    </row>
    <row r="298" spans="1:12" x14ac:dyDescent="0.25">
      <c r="A298" s="5"/>
      <c r="B298" s="5"/>
      <c r="C298" s="8"/>
      <c r="D298" s="8"/>
      <c r="E298" s="12"/>
      <c r="F298" s="12"/>
      <c r="G298" s="13" t="str">
        <f>IF(OR(I298="Open",I298="Partially paid",I298="Due today",I298="Overdue",I298="Partially paid · overdue",I298="Paid",I298="Set as-of date"),ROUND(E298-IF(F298="",0,F298),2),"")</f>
        <v/>
      </c>
      <c r="H298" s="8"/>
      <c r="I298" s="14" t="str">
        <f>IF(AND(A298="",B298="",C298="",D298="",E298="",F298="",H298=""),"",IF(OR(A298="",B298="",C298="",D298="",E298=""),"Incomplete",IF(COUNTIF($L$5:$L$1004,L298)&gt;1,"Check invoice #",IF(OR(COUNT(E298)=0,AND(F298&lt;&gt;"",COUNT(F298)=0)),"Check payment",IF(OR(E298&lt;0,IF(F298="",0,F298)&lt;0,IF(F298="",0,F298)&gt;E298),"Check payment",IF(OR(COUNT(C298)=0,COUNT(D298)=0),"Check dates",IF(D298&lt;C298,"Check dates",IF(ROUND(E298-IF(F298="",0,F298),2)=0,"Paid",IF(Setup!$B$4="","Set as-of date",IF(D298=Setup!$B$4,"Due today",IF(D298&lt;Setup!$B$4,IF(IF(F298="",0,F298)&gt;0,"Partially paid · overdue","Overdue"),IF(IF(F298="",0,F298)&gt;0,"Partially paid","Open"))))))))))))</f>
        <v/>
      </c>
      <c r="J298" s="15" t="str">
        <f>IF(OR(I298="Overdue",I298="Partially paid · overdue"),DATEDIF(D298,Setup!$B$4,"D"),IF(OR(I298="Open",I298="Partially paid",I298="Due today"),0,""))</f>
        <v/>
      </c>
      <c r="K298" s="5"/>
      <c r="L298" t="str">
        <f>IF(A298="","","k"&amp;SUBSTITUTE(SUBSTITUTE(SUBSTITUTE(SUBSTITUTE(SUBSTITUTE(SUBSTITUTE(A298,"~","{t}"),"*","{s}"),"?","{q}"),"&lt;","{lt}"),"&gt;","{gt}"),"=","{eq}"))</f>
        <v/>
      </c>
    </row>
    <row r="299" spans="1:12" x14ac:dyDescent="0.25">
      <c r="A299" s="5"/>
      <c r="B299" s="5"/>
      <c r="C299" s="8"/>
      <c r="D299" s="8"/>
      <c r="E299" s="12"/>
      <c r="F299" s="12"/>
      <c r="G299" s="13" t="str">
        <f>IF(OR(I299="Open",I299="Partially paid",I299="Due today",I299="Overdue",I299="Partially paid · overdue",I299="Paid",I299="Set as-of date"),ROUND(E299-IF(F299="",0,F299),2),"")</f>
        <v/>
      </c>
      <c r="H299" s="8"/>
      <c r="I299" s="14" t="str">
        <f>IF(AND(A299="",B299="",C299="",D299="",E299="",F299="",H299=""),"",IF(OR(A299="",B299="",C299="",D299="",E299=""),"Incomplete",IF(COUNTIF($L$5:$L$1004,L299)&gt;1,"Check invoice #",IF(OR(COUNT(E299)=0,AND(F299&lt;&gt;"",COUNT(F299)=0)),"Check payment",IF(OR(E299&lt;0,IF(F299="",0,F299)&lt;0,IF(F299="",0,F299)&gt;E299),"Check payment",IF(OR(COUNT(C299)=0,COUNT(D299)=0),"Check dates",IF(D299&lt;C299,"Check dates",IF(ROUND(E299-IF(F299="",0,F299),2)=0,"Paid",IF(Setup!$B$4="","Set as-of date",IF(D299=Setup!$B$4,"Due today",IF(D299&lt;Setup!$B$4,IF(IF(F299="",0,F299)&gt;0,"Partially paid · overdue","Overdue"),IF(IF(F299="",0,F299)&gt;0,"Partially paid","Open"))))))))))))</f>
        <v/>
      </c>
      <c r="J299" s="15" t="str">
        <f>IF(OR(I299="Overdue",I299="Partially paid · overdue"),DATEDIF(D299,Setup!$B$4,"D"),IF(OR(I299="Open",I299="Partially paid",I299="Due today"),0,""))</f>
        <v/>
      </c>
      <c r="K299" s="5"/>
      <c r="L299" t="str">
        <f>IF(A299="","","k"&amp;SUBSTITUTE(SUBSTITUTE(SUBSTITUTE(SUBSTITUTE(SUBSTITUTE(SUBSTITUTE(A299,"~","{t}"),"*","{s}"),"?","{q}"),"&lt;","{lt}"),"&gt;","{gt}"),"=","{eq}"))</f>
        <v/>
      </c>
    </row>
    <row r="300" spans="1:12" x14ac:dyDescent="0.25">
      <c r="A300" s="5"/>
      <c r="B300" s="5"/>
      <c r="C300" s="8"/>
      <c r="D300" s="8"/>
      <c r="E300" s="12"/>
      <c r="F300" s="12"/>
      <c r="G300" s="13" t="str">
        <f>IF(OR(I300="Open",I300="Partially paid",I300="Due today",I300="Overdue",I300="Partially paid · overdue",I300="Paid",I300="Set as-of date"),ROUND(E300-IF(F300="",0,F300),2),"")</f>
        <v/>
      </c>
      <c r="H300" s="8"/>
      <c r="I300" s="14" t="str">
        <f>IF(AND(A300="",B300="",C300="",D300="",E300="",F300="",H300=""),"",IF(OR(A300="",B300="",C300="",D300="",E300=""),"Incomplete",IF(COUNTIF($L$5:$L$1004,L300)&gt;1,"Check invoice #",IF(OR(COUNT(E300)=0,AND(F300&lt;&gt;"",COUNT(F300)=0)),"Check payment",IF(OR(E300&lt;0,IF(F300="",0,F300)&lt;0,IF(F300="",0,F300)&gt;E300),"Check payment",IF(OR(COUNT(C300)=0,COUNT(D300)=0),"Check dates",IF(D300&lt;C300,"Check dates",IF(ROUND(E300-IF(F300="",0,F300),2)=0,"Paid",IF(Setup!$B$4="","Set as-of date",IF(D300=Setup!$B$4,"Due today",IF(D300&lt;Setup!$B$4,IF(IF(F300="",0,F300)&gt;0,"Partially paid · overdue","Overdue"),IF(IF(F300="",0,F300)&gt;0,"Partially paid","Open"))))))))))))</f>
        <v/>
      </c>
      <c r="J300" s="15" t="str">
        <f>IF(OR(I300="Overdue",I300="Partially paid · overdue"),DATEDIF(D300,Setup!$B$4,"D"),IF(OR(I300="Open",I300="Partially paid",I300="Due today"),0,""))</f>
        <v/>
      </c>
      <c r="K300" s="5"/>
      <c r="L300" t="str">
        <f>IF(A300="","","k"&amp;SUBSTITUTE(SUBSTITUTE(SUBSTITUTE(SUBSTITUTE(SUBSTITUTE(SUBSTITUTE(A300,"~","{t}"),"*","{s}"),"?","{q}"),"&lt;","{lt}"),"&gt;","{gt}"),"=","{eq}"))</f>
        <v/>
      </c>
    </row>
    <row r="301" spans="1:12" x14ac:dyDescent="0.25">
      <c r="A301" s="5"/>
      <c r="B301" s="5"/>
      <c r="C301" s="8"/>
      <c r="D301" s="8"/>
      <c r="E301" s="12"/>
      <c r="F301" s="12"/>
      <c r="G301" s="13" t="str">
        <f>IF(OR(I301="Open",I301="Partially paid",I301="Due today",I301="Overdue",I301="Partially paid · overdue",I301="Paid",I301="Set as-of date"),ROUND(E301-IF(F301="",0,F301),2),"")</f>
        <v/>
      </c>
      <c r="H301" s="8"/>
      <c r="I301" s="14" t="str">
        <f>IF(AND(A301="",B301="",C301="",D301="",E301="",F301="",H301=""),"",IF(OR(A301="",B301="",C301="",D301="",E301=""),"Incomplete",IF(COUNTIF($L$5:$L$1004,L301)&gt;1,"Check invoice #",IF(OR(COUNT(E301)=0,AND(F301&lt;&gt;"",COUNT(F301)=0)),"Check payment",IF(OR(E301&lt;0,IF(F301="",0,F301)&lt;0,IF(F301="",0,F301)&gt;E301),"Check payment",IF(OR(COUNT(C301)=0,COUNT(D301)=0),"Check dates",IF(D301&lt;C301,"Check dates",IF(ROUND(E301-IF(F301="",0,F301),2)=0,"Paid",IF(Setup!$B$4="","Set as-of date",IF(D301=Setup!$B$4,"Due today",IF(D301&lt;Setup!$B$4,IF(IF(F301="",0,F301)&gt;0,"Partially paid · overdue","Overdue"),IF(IF(F301="",0,F301)&gt;0,"Partially paid","Open"))))))))))))</f>
        <v/>
      </c>
      <c r="J301" s="15" t="str">
        <f>IF(OR(I301="Overdue",I301="Partially paid · overdue"),DATEDIF(D301,Setup!$B$4,"D"),IF(OR(I301="Open",I301="Partially paid",I301="Due today"),0,""))</f>
        <v/>
      </c>
      <c r="K301" s="5"/>
      <c r="L301" t="str">
        <f>IF(A301="","","k"&amp;SUBSTITUTE(SUBSTITUTE(SUBSTITUTE(SUBSTITUTE(SUBSTITUTE(SUBSTITUTE(A301,"~","{t}"),"*","{s}"),"?","{q}"),"&lt;","{lt}"),"&gt;","{gt}"),"=","{eq}"))</f>
        <v/>
      </c>
    </row>
    <row r="302" spans="1:12" x14ac:dyDescent="0.25">
      <c r="A302" s="5"/>
      <c r="B302" s="5"/>
      <c r="C302" s="8"/>
      <c r="D302" s="8"/>
      <c r="E302" s="12"/>
      <c r="F302" s="12"/>
      <c r="G302" s="13" t="str">
        <f>IF(OR(I302="Open",I302="Partially paid",I302="Due today",I302="Overdue",I302="Partially paid · overdue",I302="Paid",I302="Set as-of date"),ROUND(E302-IF(F302="",0,F302),2),"")</f>
        <v/>
      </c>
      <c r="H302" s="8"/>
      <c r="I302" s="14" t="str">
        <f>IF(AND(A302="",B302="",C302="",D302="",E302="",F302="",H302=""),"",IF(OR(A302="",B302="",C302="",D302="",E302=""),"Incomplete",IF(COUNTIF($L$5:$L$1004,L302)&gt;1,"Check invoice #",IF(OR(COUNT(E302)=0,AND(F302&lt;&gt;"",COUNT(F302)=0)),"Check payment",IF(OR(E302&lt;0,IF(F302="",0,F302)&lt;0,IF(F302="",0,F302)&gt;E302),"Check payment",IF(OR(COUNT(C302)=0,COUNT(D302)=0),"Check dates",IF(D302&lt;C302,"Check dates",IF(ROUND(E302-IF(F302="",0,F302),2)=0,"Paid",IF(Setup!$B$4="","Set as-of date",IF(D302=Setup!$B$4,"Due today",IF(D302&lt;Setup!$B$4,IF(IF(F302="",0,F302)&gt;0,"Partially paid · overdue","Overdue"),IF(IF(F302="",0,F302)&gt;0,"Partially paid","Open"))))))))))))</f>
        <v/>
      </c>
      <c r="J302" s="15" t="str">
        <f>IF(OR(I302="Overdue",I302="Partially paid · overdue"),DATEDIF(D302,Setup!$B$4,"D"),IF(OR(I302="Open",I302="Partially paid",I302="Due today"),0,""))</f>
        <v/>
      </c>
      <c r="K302" s="5"/>
      <c r="L302" t="str">
        <f>IF(A302="","","k"&amp;SUBSTITUTE(SUBSTITUTE(SUBSTITUTE(SUBSTITUTE(SUBSTITUTE(SUBSTITUTE(A302,"~","{t}"),"*","{s}"),"?","{q}"),"&lt;","{lt}"),"&gt;","{gt}"),"=","{eq}"))</f>
        <v/>
      </c>
    </row>
    <row r="303" spans="1:12" x14ac:dyDescent="0.25">
      <c r="A303" s="5"/>
      <c r="B303" s="5"/>
      <c r="C303" s="8"/>
      <c r="D303" s="8"/>
      <c r="E303" s="12"/>
      <c r="F303" s="12"/>
      <c r="G303" s="13" t="str">
        <f>IF(OR(I303="Open",I303="Partially paid",I303="Due today",I303="Overdue",I303="Partially paid · overdue",I303="Paid",I303="Set as-of date"),ROUND(E303-IF(F303="",0,F303),2),"")</f>
        <v/>
      </c>
      <c r="H303" s="8"/>
      <c r="I303" s="14" t="str">
        <f>IF(AND(A303="",B303="",C303="",D303="",E303="",F303="",H303=""),"",IF(OR(A303="",B303="",C303="",D303="",E303=""),"Incomplete",IF(COUNTIF($L$5:$L$1004,L303)&gt;1,"Check invoice #",IF(OR(COUNT(E303)=0,AND(F303&lt;&gt;"",COUNT(F303)=0)),"Check payment",IF(OR(E303&lt;0,IF(F303="",0,F303)&lt;0,IF(F303="",0,F303)&gt;E303),"Check payment",IF(OR(COUNT(C303)=0,COUNT(D303)=0),"Check dates",IF(D303&lt;C303,"Check dates",IF(ROUND(E303-IF(F303="",0,F303),2)=0,"Paid",IF(Setup!$B$4="","Set as-of date",IF(D303=Setup!$B$4,"Due today",IF(D303&lt;Setup!$B$4,IF(IF(F303="",0,F303)&gt;0,"Partially paid · overdue","Overdue"),IF(IF(F303="",0,F303)&gt;0,"Partially paid","Open"))))))))))))</f>
        <v/>
      </c>
      <c r="J303" s="15" t="str">
        <f>IF(OR(I303="Overdue",I303="Partially paid · overdue"),DATEDIF(D303,Setup!$B$4,"D"),IF(OR(I303="Open",I303="Partially paid",I303="Due today"),0,""))</f>
        <v/>
      </c>
      <c r="K303" s="5"/>
      <c r="L303" t="str">
        <f>IF(A303="","","k"&amp;SUBSTITUTE(SUBSTITUTE(SUBSTITUTE(SUBSTITUTE(SUBSTITUTE(SUBSTITUTE(A303,"~","{t}"),"*","{s}"),"?","{q}"),"&lt;","{lt}"),"&gt;","{gt}"),"=","{eq}"))</f>
        <v/>
      </c>
    </row>
    <row r="304" spans="1:12" x14ac:dyDescent="0.25">
      <c r="A304" s="5"/>
      <c r="B304" s="5"/>
      <c r="C304" s="8"/>
      <c r="D304" s="8"/>
      <c r="E304" s="12"/>
      <c r="F304" s="12"/>
      <c r="G304" s="13" t="str">
        <f>IF(OR(I304="Open",I304="Partially paid",I304="Due today",I304="Overdue",I304="Partially paid · overdue",I304="Paid",I304="Set as-of date"),ROUND(E304-IF(F304="",0,F304),2),"")</f>
        <v/>
      </c>
      <c r="H304" s="8"/>
      <c r="I304" s="14" t="str">
        <f>IF(AND(A304="",B304="",C304="",D304="",E304="",F304="",H304=""),"",IF(OR(A304="",B304="",C304="",D304="",E304=""),"Incomplete",IF(COUNTIF($L$5:$L$1004,L304)&gt;1,"Check invoice #",IF(OR(COUNT(E304)=0,AND(F304&lt;&gt;"",COUNT(F304)=0)),"Check payment",IF(OR(E304&lt;0,IF(F304="",0,F304)&lt;0,IF(F304="",0,F304)&gt;E304),"Check payment",IF(OR(COUNT(C304)=0,COUNT(D304)=0),"Check dates",IF(D304&lt;C304,"Check dates",IF(ROUND(E304-IF(F304="",0,F304),2)=0,"Paid",IF(Setup!$B$4="","Set as-of date",IF(D304=Setup!$B$4,"Due today",IF(D304&lt;Setup!$B$4,IF(IF(F304="",0,F304)&gt;0,"Partially paid · overdue","Overdue"),IF(IF(F304="",0,F304)&gt;0,"Partially paid","Open"))))))))))))</f>
        <v/>
      </c>
      <c r="J304" s="15" t="str">
        <f>IF(OR(I304="Overdue",I304="Partially paid · overdue"),DATEDIF(D304,Setup!$B$4,"D"),IF(OR(I304="Open",I304="Partially paid",I304="Due today"),0,""))</f>
        <v/>
      </c>
      <c r="K304" s="5"/>
      <c r="L304" t="str">
        <f>IF(A304="","","k"&amp;SUBSTITUTE(SUBSTITUTE(SUBSTITUTE(SUBSTITUTE(SUBSTITUTE(SUBSTITUTE(A304,"~","{t}"),"*","{s}"),"?","{q}"),"&lt;","{lt}"),"&gt;","{gt}"),"=","{eq}"))</f>
        <v/>
      </c>
    </row>
    <row r="305" spans="1:12" x14ac:dyDescent="0.25">
      <c r="A305" s="5"/>
      <c r="B305" s="5"/>
      <c r="C305" s="8"/>
      <c r="D305" s="8"/>
      <c r="E305" s="12"/>
      <c r="F305" s="12"/>
      <c r="G305" s="13" t="str">
        <f>IF(OR(I305="Open",I305="Partially paid",I305="Due today",I305="Overdue",I305="Partially paid · overdue",I305="Paid",I305="Set as-of date"),ROUND(E305-IF(F305="",0,F305),2),"")</f>
        <v/>
      </c>
      <c r="H305" s="8"/>
      <c r="I305" s="14" t="str">
        <f>IF(AND(A305="",B305="",C305="",D305="",E305="",F305="",H305=""),"",IF(OR(A305="",B305="",C305="",D305="",E305=""),"Incomplete",IF(COUNTIF($L$5:$L$1004,L305)&gt;1,"Check invoice #",IF(OR(COUNT(E305)=0,AND(F305&lt;&gt;"",COUNT(F305)=0)),"Check payment",IF(OR(E305&lt;0,IF(F305="",0,F305)&lt;0,IF(F305="",0,F305)&gt;E305),"Check payment",IF(OR(COUNT(C305)=0,COUNT(D305)=0),"Check dates",IF(D305&lt;C305,"Check dates",IF(ROUND(E305-IF(F305="",0,F305),2)=0,"Paid",IF(Setup!$B$4="","Set as-of date",IF(D305=Setup!$B$4,"Due today",IF(D305&lt;Setup!$B$4,IF(IF(F305="",0,F305)&gt;0,"Partially paid · overdue","Overdue"),IF(IF(F305="",0,F305)&gt;0,"Partially paid","Open"))))))))))))</f>
        <v/>
      </c>
      <c r="J305" s="15" t="str">
        <f>IF(OR(I305="Overdue",I305="Partially paid · overdue"),DATEDIF(D305,Setup!$B$4,"D"),IF(OR(I305="Open",I305="Partially paid",I305="Due today"),0,""))</f>
        <v/>
      </c>
      <c r="K305" s="5"/>
      <c r="L305" t="str">
        <f>IF(A305="","","k"&amp;SUBSTITUTE(SUBSTITUTE(SUBSTITUTE(SUBSTITUTE(SUBSTITUTE(SUBSTITUTE(A305,"~","{t}"),"*","{s}"),"?","{q}"),"&lt;","{lt}"),"&gt;","{gt}"),"=","{eq}"))</f>
        <v/>
      </c>
    </row>
    <row r="306" spans="1:12" x14ac:dyDescent="0.25">
      <c r="A306" s="5"/>
      <c r="B306" s="5"/>
      <c r="C306" s="8"/>
      <c r="D306" s="8"/>
      <c r="E306" s="12"/>
      <c r="F306" s="12"/>
      <c r="G306" s="13" t="str">
        <f>IF(OR(I306="Open",I306="Partially paid",I306="Due today",I306="Overdue",I306="Partially paid · overdue",I306="Paid",I306="Set as-of date"),ROUND(E306-IF(F306="",0,F306),2),"")</f>
        <v/>
      </c>
      <c r="H306" s="8"/>
      <c r="I306" s="14" t="str">
        <f>IF(AND(A306="",B306="",C306="",D306="",E306="",F306="",H306=""),"",IF(OR(A306="",B306="",C306="",D306="",E306=""),"Incomplete",IF(COUNTIF($L$5:$L$1004,L306)&gt;1,"Check invoice #",IF(OR(COUNT(E306)=0,AND(F306&lt;&gt;"",COUNT(F306)=0)),"Check payment",IF(OR(E306&lt;0,IF(F306="",0,F306)&lt;0,IF(F306="",0,F306)&gt;E306),"Check payment",IF(OR(COUNT(C306)=0,COUNT(D306)=0),"Check dates",IF(D306&lt;C306,"Check dates",IF(ROUND(E306-IF(F306="",0,F306),2)=0,"Paid",IF(Setup!$B$4="","Set as-of date",IF(D306=Setup!$B$4,"Due today",IF(D306&lt;Setup!$B$4,IF(IF(F306="",0,F306)&gt;0,"Partially paid · overdue","Overdue"),IF(IF(F306="",0,F306)&gt;0,"Partially paid","Open"))))))))))))</f>
        <v/>
      </c>
      <c r="J306" s="15" t="str">
        <f>IF(OR(I306="Overdue",I306="Partially paid · overdue"),DATEDIF(D306,Setup!$B$4,"D"),IF(OR(I306="Open",I306="Partially paid",I306="Due today"),0,""))</f>
        <v/>
      </c>
      <c r="K306" s="5"/>
      <c r="L306" t="str">
        <f>IF(A306="","","k"&amp;SUBSTITUTE(SUBSTITUTE(SUBSTITUTE(SUBSTITUTE(SUBSTITUTE(SUBSTITUTE(A306,"~","{t}"),"*","{s}"),"?","{q}"),"&lt;","{lt}"),"&gt;","{gt}"),"=","{eq}"))</f>
        <v/>
      </c>
    </row>
    <row r="307" spans="1:12" x14ac:dyDescent="0.25">
      <c r="A307" s="5"/>
      <c r="B307" s="5"/>
      <c r="C307" s="8"/>
      <c r="D307" s="8"/>
      <c r="E307" s="12"/>
      <c r="F307" s="12"/>
      <c r="G307" s="13" t="str">
        <f>IF(OR(I307="Open",I307="Partially paid",I307="Due today",I307="Overdue",I307="Partially paid · overdue",I307="Paid",I307="Set as-of date"),ROUND(E307-IF(F307="",0,F307),2),"")</f>
        <v/>
      </c>
      <c r="H307" s="8"/>
      <c r="I307" s="14" t="str">
        <f>IF(AND(A307="",B307="",C307="",D307="",E307="",F307="",H307=""),"",IF(OR(A307="",B307="",C307="",D307="",E307=""),"Incomplete",IF(COUNTIF($L$5:$L$1004,L307)&gt;1,"Check invoice #",IF(OR(COUNT(E307)=0,AND(F307&lt;&gt;"",COUNT(F307)=0)),"Check payment",IF(OR(E307&lt;0,IF(F307="",0,F307)&lt;0,IF(F307="",0,F307)&gt;E307),"Check payment",IF(OR(COUNT(C307)=0,COUNT(D307)=0),"Check dates",IF(D307&lt;C307,"Check dates",IF(ROUND(E307-IF(F307="",0,F307),2)=0,"Paid",IF(Setup!$B$4="","Set as-of date",IF(D307=Setup!$B$4,"Due today",IF(D307&lt;Setup!$B$4,IF(IF(F307="",0,F307)&gt;0,"Partially paid · overdue","Overdue"),IF(IF(F307="",0,F307)&gt;0,"Partially paid","Open"))))))))))))</f>
        <v/>
      </c>
      <c r="J307" s="15" t="str">
        <f>IF(OR(I307="Overdue",I307="Partially paid · overdue"),DATEDIF(D307,Setup!$B$4,"D"),IF(OR(I307="Open",I307="Partially paid",I307="Due today"),0,""))</f>
        <v/>
      </c>
      <c r="K307" s="5"/>
      <c r="L307" t="str">
        <f>IF(A307="","","k"&amp;SUBSTITUTE(SUBSTITUTE(SUBSTITUTE(SUBSTITUTE(SUBSTITUTE(SUBSTITUTE(A307,"~","{t}"),"*","{s}"),"?","{q}"),"&lt;","{lt}"),"&gt;","{gt}"),"=","{eq}"))</f>
        <v/>
      </c>
    </row>
    <row r="308" spans="1:12" x14ac:dyDescent="0.25">
      <c r="A308" s="5"/>
      <c r="B308" s="5"/>
      <c r="C308" s="8"/>
      <c r="D308" s="8"/>
      <c r="E308" s="12"/>
      <c r="F308" s="12"/>
      <c r="G308" s="13" t="str">
        <f>IF(OR(I308="Open",I308="Partially paid",I308="Due today",I308="Overdue",I308="Partially paid · overdue",I308="Paid",I308="Set as-of date"),ROUND(E308-IF(F308="",0,F308),2),"")</f>
        <v/>
      </c>
      <c r="H308" s="8"/>
      <c r="I308" s="14" t="str">
        <f>IF(AND(A308="",B308="",C308="",D308="",E308="",F308="",H308=""),"",IF(OR(A308="",B308="",C308="",D308="",E308=""),"Incomplete",IF(COUNTIF($L$5:$L$1004,L308)&gt;1,"Check invoice #",IF(OR(COUNT(E308)=0,AND(F308&lt;&gt;"",COUNT(F308)=0)),"Check payment",IF(OR(E308&lt;0,IF(F308="",0,F308)&lt;0,IF(F308="",0,F308)&gt;E308),"Check payment",IF(OR(COUNT(C308)=0,COUNT(D308)=0),"Check dates",IF(D308&lt;C308,"Check dates",IF(ROUND(E308-IF(F308="",0,F308),2)=0,"Paid",IF(Setup!$B$4="","Set as-of date",IF(D308=Setup!$B$4,"Due today",IF(D308&lt;Setup!$B$4,IF(IF(F308="",0,F308)&gt;0,"Partially paid · overdue","Overdue"),IF(IF(F308="",0,F308)&gt;0,"Partially paid","Open"))))))))))))</f>
        <v/>
      </c>
      <c r="J308" s="15" t="str">
        <f>IF(OR(I308="Overdue",I308="Partially paid · overdue"),DATEDIF(D308,Setup!$B$4,"D"),IF(OR(I308="Open",I308="Partially paid",I308="Due today"),0,""))</f>
        <v/>
      </c>
      <c r="K308" s="5"/>
      <c r="L308" t="str">
        <f>IF(A308="","","k"&amp;SUBSTITUTE(SUBSTITUTE(SUBSTITUTE(SUBSTITUTE(SUBSTITUTE(SUBSTITUTE(A308,"~","{t}"),"*","{s}"),"?","{q}"),"&lt;","{lt}"),"&gt;","{gt}"),"=","{eq}"))</f>
        <v/>
      </c>
    </row>
    <row r="309" spans="1:12" x14ac:dyDescent="0.25">
      <c r="A309" s="5"/>
      <c r="B309" s="5"/>
      <c r="C309" s="8"/>
      <c r="D309" s="8"/>
      <c r="E309" s="12"/>
      <c r="F309" s="12"/>
      <c r="G309" s="13" t="str">
        <f>IF(OR(I309="Open",I309="Partially paid",I309="Due today",I309="Overdue",I309="Partially paid · overdue",I309="Paid",I309="Set as-of date"),ROUND(E309-IF(F309="",0,F309),2),"")</f>
        <v/>
      </c>
      <c r="H309" s="8"/>
      <c r="I309" s="14" t="str">
        <f>IF(AND(A309="",B309="",C309="",D309="",E309="",F309="",H309=""),"",IF(OR(A309="",B309="",C309="",D309="",E309=""),"Incomplete",IF(COUNTIF($L$5:$L$1004,L309)&gt;1,"Check invoice #",IF(OR(COUNT(E309)=0,AND(F309&lt;&gt;"",COUNT(F309)=0)),"Check payment",IF(OR(E309&lt;0,IF(F309="",0,F309)&lt;0,IF(F309="",0,F309)&gt;E309),"Check payment",IF(OR(COUNT(C309)=0,COUNT(D309)=0),"Check dates",IF(D309&lt;C309,"Check dates",IF(ROUND(E309-IF(F309="",0,F309),2)=0,"Paid",IF(Setup!$B$4="","Set as-of date",IF(D309=Setup!$B$4,"Due today",IF(D309&lt;Setup!$B$4,IF(IF(F309="",0,F309)&gt;0,"Partially paid · overdue","Overdue"),IF(IF(F309="",0,F309)&gt;0,"Partially paid","Open"))))))))))))</f>
        <v/>
      </c>
      <c r="J309" s="15" t="str">
        <f>IF(OR(I309="Overdue",I309="Partially paid · overdue"),DATEDIF(D309,Setup!$B$4,"D"),IF(OR(I309="Open",I309="Partially paid",I309="Due today"),0,""))</f>
        <v/>
      </c>
      <c r="K309" s="5"/>
      <c r="L309" t="str">
        <f>IF(A309="","","k"&amp;SUBSTITUTE(SUBSTITUTE(SUBSTITUTE(SUBSTITUTE(SUBSTITUTE(SUBSTITUTE(A309,"~","{t}"),"*","{s}"),"?","{q}"),"&lt;","{lt}"),"&gt;","{gt}"),"=","{eq}"))</f>
        <v/>
      </c>
    </row>
    <row r="310" spans="1:12" x14ac:dyDescent="0.25">
      <c r="A310" s="5"/>
      <c r="B310" s="5"/>
      <c r="C310" s="8"/>
      <c r="D310" s="8"/>
      <c r="E310" s="12"/>
      <c r="F310" s="12"/>
      <c r="G310" s="13" t="str">
        <f>IF(OR(I310="Open",I310="Partially paid",I310="Due today",I310="Overdue",I310="Partially paid · overdue",I310="Paid",I310="Set as-of date"),ROUND(E310-IF(F310="",0,F310),2),"")</f>
        <v/>
      </c>
      <c r="H310" s="8"/>
      <c r="I310" s="14" t="str">
        <f>IF(AND(A310="",B310="",C310="",D310="",E310="",F310="",H310=""),"",IF(OR(A310="",B310="",C310="",D310="",E310=""),"Incomplete",IF(COUNTIF($L$5:$L$1004,L310)&gt;1,"Check invoice #",IF(OR(COUNT(E310)=0,AND(F310&lt;&gt;"",COUNT(F310)=0)),"Check payment",IF(OR(E310&lt;0,IF(F310="",0,F310)&lt;0,IF(F310="",0,F310)&gt;E310),"Check payment",IF(OR(COUNT(C310)=0,COUNT(D310)=0),"Check dates",IF(D310&lt;C310,"Check dates",IF(ROUND(E310-IF(F310="",0,F310),2)=0,"Paid",IF(Setup!$B$4="","Set as-of date",IF(D310=Setup!$B$4,"Due today",IF(D310&lt;Setup!$B$4,IF(IF(F310="",0,F310)&gt;0,"Partially paid · overdue","Overdue"),IF(IF(F310="",0,F310)&gt;0,"Partially paid","Open"))))))))))))</f>
        <v/>
      </c>
      <c r="J310" s="15" t="str">
        <f>IF(OR(I310="Overdue",I310="Partially paid · overdue"),DATEDIF(D310,Setup!$B$4,"D"),IF(OR(I310="Open",I310="Partially paid",I310="Due today"),0,""))</f>
        <v/>
      </c>
      <c r="K310" s="5"/>
      <c r="L310" t="str">
        <f>IF(A310="","","k"&amp;SUBSTITUTE(SUBSTITUTE(SUBSTITUTE(SUBSTITUTE(SUBSTITUTE(SUBSTITUTE(A310,"~","{t}"),"*","{s}"),"?","{q}"),"&lt;","{lt}"),"&gt;","{gt}"),"=","{eq}"))</f>
        <v/>
      </c>
    </row>
    <row r="311" spans="1:12" x14ac:dyDescent="0.25">
      <c r="A311" s="5"/>
      <c r="B311" s="5"/>
      <c r="C311" s="8"/>
      <c r="D311" s="8"/>
      <c r="E311" s="12"/>
      <c r="F311" s="12"/>
      <c r="G311" s="13" t="str">
        <f>IF(OR(I311="Open",I311="Partially paid",I311="Due today",I311="Overdue",I311="Partially paid · overdue",I311="Paid",I311="Set as-of date"),ROUND(E311-IF(F311="",0,F311),2),"")</f>
        <v/>
      </c>
      <c r="H311" s="8"/>
      <c r="I311" s="14" t="str">
        <f>IF(AND(A311="",B311="",C311="",D311="",E311="",F311="",H311=""),"",IF(OR(A311="",B311="",C311="",D311="",E311=""),"Incomplete",IF(COUNTIF($L$5:$L$1004,L311)&gt;1,"Check invoice #",IF(OR(COUNT(E311)=0,AND(F311&lt;&gt;"",COUNT(F311)=0)),"Check payment",IF(OR(E311&lt;0,IF(F311="",0,F311)&lt;0,IF(F311="",0,F311)&gt;E311),"Check payment",IF(OR(COUNT(C311)=0,COUNT(D311)=0),"Check dates",IF(D311&lt;C311,"Check dates",IF(ROUND(E311-IF(F311="",0,F311),2)=0,"Paid",IF(Setup!$B$4="","Set as-of date",IF(D311=Setup!$B$4,"Due today",IF(D311&lt;Setup!$B$4,IF(IF(F311="",0,F311)&gt;0,"Partially paid · overdue","Overdue"),IF(IF(F311="",0,F311)&gt;0,"Partially paid","Open"))))))))))))</f>
        <v/>
      </c>
      <c r="J311" s="15" t="str">
        <f>IF(OR(I311="Overdue",I311="Partially paid · overdue"),DATEDIF(D311,Setup!$B$4,"D"),IF(OR(I311="Open",I311="Partially paid",I311="Due today"),0,""))</f>
        <v/>
      </c>
      <c r="K311" s="5"/>
      <c r="L311" t="str">
        <f>IF(A311="","","k"&amp;SUBSTITUTE(SUBSTITUTE(SUBSTITUTE(SUBSTITUTE(SUBSTITUTE(SUBSTITUTE(A311,"~","{t}"),"*","{s}"),"?","{q}"),"&lt;","{lt}"),"&gt;","{gt}"),"=","{eq}"))</f>
        <v/>
      </c>
    </row>
    <row r="312" spans="1:12" x14ac:dyDescent="0.25">
      <c r="A312" s="5"/>
      <c r="B312" s="5"/>
      <c r="C312" s="8"/>
      <c r="D312" s="8"/>
      <c r="E312" s="12"/>
      <c r="F312" s="12"/>
      <c r="G312" s="13" t="str">
        <f>IF(OR(I312="Open",I312="Partially paid",I312="Due today",I312="Overdue",I312="Partially paid · overdue",I312="Paid",I312="Set as-of date"),ROUND(E312-IF(F312="",0,F312),2),"")</f>
        <v/>
      </c>
      <c r="H312" s="8"/>
      <c r="I312" s="14" t="str">
        <f>IF(AND(A312="",B312="",C312="",D312="",E312="",F312="",H312=""),"",IF(OR(A312="",B312="",C312="",D312="",E312=""),"Incomplete",IF(COUNTIF($L$5:$L$1004,L312)&gt;1,"Check invoice #",IF(OR(COUNT(E312)=0,AND(F312&lt;&gt;"",COUNT(F312)=0)),"Check payment",IF(OR(E312&lt;0,IF(F312="",0,F312)&lt;0,IF(F312="",0,F312)&gt;E312),"Check payment",IF(OR(COUNT(C312)=0,COUNT(D312)=0),"Check dates",IF(D312&lt;C312,"Check dates",IF(ROUND(E312-IF(F312="",0,F312),2)=0,"Paid",IF(Setup!$B$4="","Set as-of date",IF(D312=Setup!$B$4,"Due today",IF(D312&lt;Setup!$B$4,IF(IF(F312="",0,F312)&gt;0,"Partially paid · overdue","Overdue"),IF(IF(F312="",0,F312)&gt;0,"Partially paid","Open"))))))))))))</f>
        <v/>
      </c>
      <c r="J312" s="15" t="str">
        <f>IF(OR(I312="Overdue",I312="Partially paid · overdue"),DATEDIF(D312,Setup!$B$4,"D"),IF(OR(I312="Open",I312="Partially paid",I312="Due today"),0,""))</f>
        <v/>
      </c>
      <c r="K312" s="5"/>
      <c r="L312" t="str">
        <f>IF(A312="","","k"&amp;SUBSTITUTE(SUBSTITUTE(SUBSTITUTE(SUBSTITUTE(SUBSTITUTE(SUBSTITUTE(A312,"~","{t}"),"*","{s}"),"?","{q}"),"&lt;","{lt}"),"&gt;","{gt}"),"=","{eq}"))</f>
        <v/>
      </c>
    </row>
    <row r="313" spans="1:12" x14ac:dyDescent="0.25">
      <c r="A313" s="5"/>
      <c r="B313" s="5"/>
      <c r="C313" s="8"/>
      <c r="D313" s="8"/>
      <c r="E313" s="12"/>
      <c r="F313" s="12"/>
      <c r="G313" s="13" t="str">
        <f>IF(OR(I313="Open",I313="Partially paid",I313="Due today",I313="Overdue",I313="Partially paid · overdue",I313="Paid",I313="Set as-of date"),ROUND(E313-IF(F313="",0,F313),2),"")</f>
        <v/>
      </c>
      <c r="H313" s="8"/>
      <c r="I313" s="14" t="str">
        <f>IF(AND(A313="",B313="",C313="",D313="",E313="",F313="",H313=""),"",IF(OR(A313="",B313="",C313="",D313="",E313=""),"Incomplete",IF(COUNTIF($L$5:$L$1004,L313)&gt;1,"Check invoice #",IF(OR(COUNT(E313)=0,AND(F313&lt;&gt;"",COUNT(F313)=0)),"Check payment",IF(OR(E313&lt;0,IF(F313="",0,F313)&lt;0,IF(F313="",0,F313)&gt;E313),"Check payment",IF(OR(COUNT(C313)=0,COUNT(D313)=0),"Check dates",IF(D313&lt;C313,"Check dates",IF(ROUND(E313-IF(F313="",0,F313),2)=0,"Paid",IF(Setup!$B$4="","Set as-of date",IF(D313=Setup!$B$4,"Due today",IF(D313&lt;Setup!$B$4,IF(IF(F313="",0,F313)&gt;0,"Partially paid · overdue","Overdue"),IF(IF(F313="",0,F313)&gt;0,"Partially paid","Open"))))))))))))</f>
        <v/>
      </c>
      <c r="J313" s="15" t="str">
        <f>IF(OR(I313="Overdue",I313="Partially paid · overdue"),DATEDIF(D313,Setup!$B$4,"D"),IF(OR(I313="Open",I313="Partially paid",I313="Due today"),0,""))</f>
        <v/>
      </c>
      <c r="K313" s="5"/>
      <c r="L313" t="str">
        <f>IF(A313="","","k"&amp;SUBSTITUTE(SUBSTITUTE(SUBSTITUTE(SUBSTITUTE(SUBSTITUTE(SUBSTITUTE(A313,"~","{t}"),"*","{s}"),"?","{q}"),"&lt;","{lt}"),"&gt;","{gt}"),"=","{eq}"))</f>
        <v/>
      </c>
    </row>
    <row r="314" spans="1:12" x14ac:dyDescent="0.25">
      <c r="A314" s="5"/>
      <c r="B314" s="5"/>
      <c r="C314" s="8"/>
      <c r="D314" s="8"/>
      <c r="E314" s="12"/>
      <c r="F314" s="12"/>
      <c r="G314" s="13" t="str">
        <f>IF(OR(I314="Open",I314="Partially paid",I314="Due today",I314="Overdue",I314="Partially paid · overdue",I314="Paid",I314="Set as-of date"),ROUND(E314-IF(F314="",0,F314),2),"")</f>
        <v/>
      </c>
      <c r="H314" s="8"/>
      <c r="I314" s="14" t="str">
        <f>IF(AND(A314="",B314="",C314="",D314="",E314="",F314="",H314=""),"",IF(OR(A314="",B314="",C314="",D314="",E314=""),"Incomplete",IF(COUNTIF($L$5:$L$1004,L314)&gt;1,"Check invoice #",IF(OR(COUNT(E314)=0,AND(F314&lt;&gt;"",COUNT(F314)=0)),"Check payment",IF(OR(E314&lt;0,IF(F314="",0,F314)&lt;0,IF(F314="",0,F314)&gt;E314),"Check payment",IF(OR(COUNT(C314)=0,COUNT(D314)=0),"Check dates",IF(D314&lt;C314,"Check dates",IF(ROUND(E314-IF(F314="",0,F314),2)=0,"Paid",IF(Setup!$B$4="","Set as-of date",IF(D314=Setup!$B$4,"Due today",IF(D314&lt;Setup!$B$4,IF(IF(F314="",0,F314)&gt;0,"Partially paid · overdue","Overdue"),IF(IF(F314="",0,F314)&gt;0,"Partially paid","Open"))))))))))))</f>
        <v/>
      </c>
      <c r="J314" s="15" t="str">
        <f>IF(OR(I314="Overdue",I314="Partially paid · overdue"),DATEDIF(D314,Setup!$B$4,"D"),IF(OR(I314="Open",I314="Partially paid",I314="Due today"),0,""))</f>
        <v/>
      </c>
      <c r="K314" s="5"/>
      <c r="L314" t="str">
        <f>IF(A314="","","k"&amp;SUBSTITUTE(SUBSTITUTE(SUBSTITUTE(SUBSTITUTE(SUBSTITUTE(SUBSTITUTE(A314,"~","{t}"),"*","{s}"),"?","{q}"),"&lt;","{lt}"),"&gt;","{gt}"),"=","{eq}"))</f>
        <v/>
      </c>
    </row>
    <row r="315" spans="1:12" x14ac:dyDescent="0.25">
      <c r="A315" s="5"/>
      <c r="B315" s="5"/>
      <c r="C315" s="8"/>
      <c r="D315" s="8"/>
      <c r="E315" s="12"/>
      <c r="F315" s="12"/>
      <c r="G315" s="13" t="str">
        <f>IF(OR(I315="Open",I315="Partially paid",I315="Due today",I315="Overdue",I315="Partially paid · overdue",I315="Paid",I315="Set as-of date"),ROUND(E315-IF(F315="",0,F315),2),"")</f>
        <v/>
      </c>
      <c r="H315" s="8"/>
      <c r="I315" s="14" t="str">
        <f>IF(AND(A315="",B315="",C315="",D315="",E315="",F315="",H315=""),"",IF(OR(A315="",B315="",C315="",D315="",E315=""),"Incomplete",IF(COUNTIF($L$5:$L$1004,L315)&gt;1,"Check invoice #",IF(OR(COUNT(E315)=0,AND(F315&lt;&gt;"",COUNT(F315)=0)),"Check payment",IF(OR(E315&lt;0,IF(F315="",0,F315)&lt;0,IF(F315="",0,F315)&gt;E315),"Check payment",IF(OR(COUNT(C315)=0,COUNT(D315)=0),"Check dates",IF(D315&lt;C315,"Check dates",IF(ROUND(E315-IF(F315="",0,F315),2)=0,"Paid",IF(Setup!$B$4="","Set as-of date",IF(D315=Setup!$B$4,"Due today",IF(D315&lt;Setup!$B$4,IF(IF(F315="",0,F315)&gt;0,"Partially paid · overdue","Overdue"),IF(IF(F315="",0,F315)&gt;0,"Partially paid","Open"))))))))))))</f>
        <v/>
      </c>
      <c r="J315" s="15" t="str">
        <f>IF(OR(I315="Overdue",I315="Partially paid · overdue"),DATEDIF(D315,Setup!$B$4,"D"),IF(OR(I315="Open",I315="Partially paid",I315="Due today"),0,""))</f>
        <v/>
      </c>
      <c r="K315" s="5"/>
      <c r="L315" t="str">
        <f>IF(A315="","","k"&amp;SUBSTITUTE(SUBSTITUTE(SUBSTITUTE(SUBSTITUTE(SUBSTITUTE(SUBSTITUTE(A315,"~","{t}"),"*","{s}"),"?","{q}"),"&lt;","{lt}"),"&gt;","{gt}"),"=","{eq}"))</f>
        <v/>
      </c>
    </row>
    <row r="316" spans="1:12" x14ac:dyDescent="0.25">
      <c r="A316" s="5"/>
      <c r="B316" s="5"/>
      <c r="C316" s="8"/>
      <c r="D316" s="8"/>
      <c r="E316" s="12"/>
      <c r="F316" s="12"/>
      <c r="G316" s="13" t="str">
        <f>IF(OR(I316="Open",I316="Partially paid",I316="Due today",I316="Overdue",I316="Partially paid · overdue",I316="Paid",I316="Set as-of date"),ROUND(E316-IF(F316="",0,F316),2),"")</f>
        <v/>
      </c>
      <c r="H316" s="8"/>
      <c r="I316" s="14" t="str">
        <f>IF(AND(A316="",B316="",C316="",D316="",E316="",F316="",H316=""),"",IF(OR(A316="",B316="",C316="",D316="",E316=""),"Incomplete",IF(COUNTIF($L$5:$L$1004,L316)&gt;1,"Check invoice #",IF(OR(COUNT(E316)=0,AND(F316&lt;&gt;"",COUNT(F316)=0)),"Check payment",IF(OR(E316&lt;0,IF(F316="",0,F316)&lt;0,IF(F316="",0,F316)&gt;E316),"Check payment",IF(OR(COUNT(C316)=0,COUNT(D316)=0),"Check dates",IF(D316&lt;C316,"Check dates",IF(ROUND(E316-IF(F316="",0,F316),2)=0,"Paid",IF(Setup!$B$4="","Set as-of date",IF(D316=Setup!$B$4,"Due today",IF(D316&lt;Setup!$B$4,IF(IF(F316="",0,F316)&gt;0,"Partially paid · overdue","Overdue"),IF(IF(F316="",0,F316)&gt;0,"Partially paid","Open"))))))))))))</f>
        <v/>
      </c>
      <c r="J316" s="15" t="str">
        <f>IF(OR(I316="Overdue",I316="Partially paid · overdue"),DATEDIF(D316,Setup!$B$4,"D"),IF(OR(I316="Open",I316="Partially paid",I316="Due today"),0,""))</f>
        <v/>
      </c>
      <c r="K316" s="5"/>
      <c r="L316" t="str">
        <f>IF(A316="","","k"&amp;SUBSTITUTE(SUBSTITUTE(SUBSTITUTE(SUBSTITUTE(SUBSTITUTE(SUBSTITUTE(A316,"~","{t}"),"*","{s}"),"?","{q}"),"&lt;","{lt}"),"&gt;","{gt}"),"=","{eq}"))</f>
        <v/>
      </c>
    </row>
    <row r="317" spans="1:12" x14ac:dyDescent="0.25">
      <c r="A317" s="5"/>
      <c r="B317" s="5"/>
      <c r="C317" s="8"/>
      <c r="D317" s="8"/>
      <c r="E317" s="12"/>
      <c r="F317" s="12"/>
      <c r="G317" s="13" t="str">
        <f>IF(OR(I317="Open",I317="Partially paid",I317="Due today",I317="Overdue",I317="Partially paid · overdue",I317="Paid",I317="Set as-of date"),ROUND(E317-IF(F317="",0,F317),2),"")</f>
        <v/>
      </c>
      <c r="H317" s="8"/>
      <c r="I317" s="14" t="str">
        <f>IF(AND(A317="",B317="",C317="",D317="",E317="",F317="",H317=""),"",IF(OR(A317="",B317="",C317="",D317="",E317=""),"Incomplete",IF(COUNTIF($L$5:$L$1004,L317)&gt;1,"Check invoice #",IF(OR(COUNT(E317)=0,AND(F317&lt;&gt;"",COUNT(F317)=0)),"Check payment",IF(OR(E317&lt;0,IF(F317="",0,F317)&lt;0,IF(F317="",0,F317)&gt;E317),"Check payment",IF(OR(COUNT(C317)=0,COUNT(D317)=0),"Check dates",IF(D317&lt;C317,"Check dates",IF(ROUND(E317-IF(F317="",0,F317),2)=0,"Paid",IF(Setup!$B$4="","Set as-of date",IF(D317=Setup!$B$4,"Due today",IF(D317&lt;Setup!$B$4,IF(IF(F317="",0,F317)&gt;0,"Partially paid · overdue","Overdue"),IF(IF(F317="",0,F317)&gt;0,"Partially paid","Open"))))))))))))</f>
        <v/>
      </c>
      <c r="J317" s="15" t="str">
        <f>IF(OR(I317="Overdue",I317="Partially paid · overdue"),DATEDIF(D317,Setup!$B$4,"D"),IF(OR(I317="Open",I317="Partially paid",I317="Due today"),0,""))</f>
        <v/>
      </c>
      <c r="K317" s="5"/>
      <c r="L317" t="str">
        <f>IF(A317="","","k"&amp;SUBSTITUTE(SUBSTITUTE(SUBSTITUTE(SUBSTITUTE(SUBSTITUTE(SUBSTITUTE(A317,"~","{t}"),"*","{s}"),"?","{q}"),"&lt;","{lt}"),"&gt;","{gt}"),"=","{eq}"))</f>
        <v/>
      </c>
    </row>
    <row r="318" spans="1:12" x14ac:dyDescent="0.25">
      <c r="A318" s="5"/>
      <c r="B318" s="5"/>
      <c r="C318" s="8"/>
      <c r="D318" s="8"/>
      <c r="E318" s="12"/>
      <c r="F318" s="12"/>
      <c r="G318" s="13" t="str">
        <f>IF(OR(I318="Open",I318="Partially paid",I318="Due today",I318="Overdue",I318="Partially paid · overdue",I318="Paid",I318="Set as-of date"),ROUND(E318-IF(F318="",0,F318),2),"")</f>
        <v/>
      </c>
      <c r="H318" s="8"/>
      <c r="I318" s="14" t="str">
        <f>IF(AND(A318="",B318="",C318="",D318="",E318="",F318="",H318=""),"",IF(OR(A318="",B318="",C318="",D318="",E318=""),"Incomplete",IF(COUNTIF($L$5:$L$1004,L318)&gt;1,"Check invoice #",IF(OR(COUNT(E318)=0,AND(F318&lt;&gt;"",COUNT(F318)=0)),"Check payment",IF(OR(E318&lt;0,IF(F318="",0,F318)&lt;0,IF(F318="",0,F318)&gt;E318),"Check payment",IF(OR(COUNT(C318)=0,COUNT(D318)=0),"Check dates",IF(D318&lt;C318,"Check dates",IF(ROUND(E318-IF(F318="",0,F318),2)=0,"Paid",IF(Setup!$B$4="","Set as-of date",IF(D318=Setup!$B$4,"Due today",IF(D318&lt;Setup!$B$4,IF(IF(F318="",0,F318)&gt;0,"Partially paid · overdue","Overdue"),IF(IF(F318="",0,F318)&gt;0,"Partially paid","Open"))))))))))))</f>
        <v/>
      </c>
      <c r="J318" s="15" t="str">
        <f>IF(OR(I318="Overdue",I318="Partially paid · overdue"),DATEDIF(D318,Setup!$B$4,"D"),IF(OR(I318="Open",I318="Partially paid",I318="Due today"),0,""))</f>
        <v/>
      </c>
      <c r="K318" s="5"/>
      <c r="L318" t="str">
        <f>IF(A318="","","k"&amp;SUBSTITUTE(SUBSTITUTE(SUBSTITUTE(SUBSTITUTE(SUBSTITUTE(SUBSTITUTE(A318,"~","{t}"),"*","{s}"),"?","{q}"),"&lt;","{lt}"),"&gt;","{gt}"),"=","{eq}"))</f>
        <v/>
      </c>
    </row>
    <row r="319" spans="1:12" x14ac:dyDescent="0.25">
      <c r="A319" s="5"/>
      <c r="B319" s="5"/>
      <c r="C319" s="8"/>
      <c r="D319" s="8"/>
      <c r="E319" s="12"/>
      <c r="F319" s="12"/>
      <c r="G319" s="13" t="str">
        <f>IF(OR(I319="Open",I319="Partially paid",I319="Due today",I319="Overdue",I319="Partially paid · overdue",I319="Paid",I319="Set as-of date"),ROUND(E319-IF(F319="",0,F319),2),"")</f>
        <v/>
      </c>
      <c r="H319" s="8"/>
      <c r="I319" s="14" t="str">
        <f>IF(AND(A319="",B319="",C319="",D319="",E319="",F319="",H319=""),"",IF(OR(A319="",B319="",C319="",D319="",E319=""),"Incomplete",IF(COUNTIF($L$5:$L$1004,L319)&gt;1,"Check invoice #",IF(OR(COUNT(E319)=0,AND(F319&lt;&gt;"",COUNT(F319)=0)),"Check payment",IF(OR(E319&lt;0,IF(F319="",0,F319)&lt;0,IF(F319="",0,F319)&gt;E319),"Check payment",IF(OR(COUNT(C319)=0,COUNT(D319)=0),"Check dates",IF(D319&lt;C319,"Check dates",IF(ROUND(E319-IF(F319="",0,F319),2)=0,"Paid",IF(Setup!$B$4="","Set as-of date",IF(D319=Setup!$B$4,"Due today",IF(D319&lt;Setup!$B$4,IF(IF(F319="",0,F319)&gt;0,"Partially paid · overdue","Overdue"),IF(IF(F319="",0,F319)&gt;0,"Partially paid","Open"))))))))))))</f>
        <v/>
      </c>
      <c r="J319" s="15" t="str">
        <f>IF(OR(I319="Overdue",I319="Partially paid · overdue"),DATEDIF(D319,Setup!$B$4,"D"),IF(OR(I319="Open",I319="Partially paid",I319="Due today"),0,""))</f>
        <v/>
      </c>
      <c r="K319" s="5"/>
      <c r="L319" t="str">
        <f>IF(A319="","","k"&amp;SUBSTITUTE(SUBSTITUTE(SUBSTITUTE(SUBSTITUTE(SUBSTITUTE(SUBSTITUTE(A319,"~","{t}"),"*","{s}"),"?","{q}"),"&lt;","{lt}"),"&gt;","{gt}"),"=","{eq}"))</f>
        <v/>
      </c>
    </row>
    <row r="320" spans="1:12" x14ac:dyDescent="0.25">
      <c r="A320" s="5"/>
      <c r="B320" s="5"/>
      <c r="C320" s="8"/>
      <c r="D320" s="8"/>
      <c r="E320" s="12"/>
      <c r="F320" s="12"/>
      <c r="G320" s="13" t="str">
        <f>IF(OR(I320="Open",I320="Partially paid",I320="Due today",I320="Overdue",I320="Partially paid · overdue",I320="Paid",I320="Set as-of date"),ROUND(E320-IF(F320="",0,F320),2),"")</f>
        <v/>
      </c>
      <c r="H320" s="8"/>
      <c r="I320" s="14" t="str">
        <f>IF(AND(A320="",B320="",C320="",D320="",E320="",F320="",H320=""),"",IF(OR(A320="",B320="",C320="",D320="",E320=""),"Incomplete",IF(COUNTIF($L$5:$L$1004,L320)&gt;1,"Check invoice #",IF(OR(COUNT(E320)=0,AND(F320&lt;&gt;"",COUNT(F320)=0)),"Check payment",IF(OR(E320&lt;0,IF(F320="",0,F320)&lt;0,IF(F320="",0,F320)&gt;E320),"Check payment",IF(OR(COUNT(C320)=0,COUNT(D320)=0),"Check dates",IF(D320&lt;C320,"Check dates",IF(ROUND(E320-IF(F320="",0,F320),2)=0,"Paid",IF(Setup!$B$4="","Set as-of date",IF(D320=Setup!$B$4,"Due today",IF(D320&lt;Setup!$B$4,IF(IF(F320="",0,F320)&gt;0,"Partially paid · overdue","Overdue"),IF(IF(F320="",0,F320)&gt;0,"Partially paid","Open"))))))))))))</f>
        <v/>
      </c>
      <c r="J320" s="15" t="str">
        <f>IF(OR(I320="Overdue",I320="Partially paid · overdue"),DATEDIF(D320,Setup!$B$4,"D"),IF(OR(I320="Open",I320="Partially paid",I320="Due today"),0,""))</f>
        <v/>
      </c>
      <c r="K320" s="5"/>
      <c r="L320" t="str">
        <f>IF(A320="","","k"&amp;SUBSTITUTE(SUBSTITUTE(SUBSTITUTE(SUBSTITUTE(SUBSTITUTE(SUBSTITUTE(A320,"~","{t}"),"*","{s}"),"?","{q}"),"&lt;","{lt}"),"&gt;","{gt}"),"=","{eq}"))</f>
        <v/>
      </c>
    </row>
    <row r="321" spans="1:12" x14ac:dyDescent="0.25">
      <c r="A321" s="5"/>
      <c r="B321" s="5"/>
      <c r="C321" s="8"/>
      <c r="D321" s="8"/>
      <c r="E321" s="12"/>
      <c r="F321" s="12"/>
      <c r="G321" s="13" t="str">
        <f>IF(OR(I321="Open",I321="Partially paid",I321="Due today",I321="Overdue",I321="Partially paid · overdue",I321="Paid",I321="Set as-of date"),ROUND(E321-IF(F321="",0,F321),2),"")</f>
        <v/>
      </c>
      <c r="H321" s="8"/>
      <c r="I321" s="14" t="str">
        <f>IF(AND(A321="",B321="",C321="",D321="",E321="",F321="",H321=""),"",IF(OR(A321="",B321="",C321="",D321="",E321=""),"Incomplete",IF(COUNTIF($L$5:$L$1004,L321)&gt;1,"Check invoice #",IF(OR(COUNT(E321)=0,AND(F321&lt;&gt;"",COUNT(F321)=0)),"Check payment",IF(OR(E321&lt;0,IF(F321="",0,F321)&lt;0,IF(F321="",0,F321)&gt;E321),"Check payment",IF(OR(COUNT(C321)=0,COUNT(D321)=0),"Check dates",IF(D321&lt;C321,"Check dates",IF(ROUND(E321-IF(F321="",0,F321),2)=0,"Paid",IF(Setup!$B$4="","Set as-of date",IF(D321=Setup!$B$4,"Due today",IF(D321&lt;Setup!$B$4,IF(IF(F321="",0,F321)&gt;0,"Partially paid · overdue","Overdue"),IF(IF(F321="",0,F321)&gt;0,"Partially paid","Open"))))))))))))</f>
        <v/>
      </c>
      <c r="J321" s="15" t="str">
        <f>IF(OR(I321="Overdue",I321="Partially paid · overdue"),DATEDIF(D321,Setup!$B$4,"D"),IF(OR(I321="Open",I321="Partially paid",I321="Due today"),0,""))</f>
        <v/>
      </c>
      <c r="K321" s="5"/>
      <c r="L321" t="str">
        <f>IF(A321="","","k"&amp;SUBSTITUTE(SUBSTITUTE(SUBSTITUTE(SUBSTITUTE(SUBSTITUTE(SUBSTITUTE(A321,"~","{t}"),"*","{s}"),"?","{q}"),"&lt;","{lt}"),"&gt;","{gt}"),"=","{eq}"))</f>
        <v/>
      </c>
    </row>
    <row r="322" spans="1:12" x14ac:dyDescent="0.25">
      <c r="A322" s="5"/>
      <c r="B322" s="5"/>
      <c r="C322" s="8"/>
      <c r="D322" s="8"/>
      <c r="E322" s="12"/>
      <c r="F322" s="12"/>
      <c r="G322" s="13" t="str">
        <f>IF(OR(I322="Open",I322="Partially paid",I322="Due today",I322="Overdue",I322="Partially paid · overdue",I322="Paid",I322="Set as-of date"),ROUND(E322-IF(F322="",0,F322),2),"")</f>
        <v/>
      </c>
      <c r="H322" s="8"/>
      <c r="I322" s="14" t="str">
        <f>IF(AND(A322="",B322="",C322="",D322="",E322="",F322="",H322=""),"",IF(OR(A322="",B322="",C322="",D322="",E322=""),"Incomplete",IF(COUNTIF($L$5:$L$1004,L322)&gt;1,"Check invoice #",IF(OR(COUNT(E322)=0,AND(F322&lt;&gt;"",COUNT(F322)=0)),"Check payment",IF(OR(E322&lt;0,IF(F322="",0,F322)&lt;0,IF(F322="",0,F322)&gt;E322),"Check payment",IF(OR(COUNT(C322)=0,COUNT(D322)=0),"Check dates",IF(D322&lt;C322,"Check dates",IF(ROUND(E322-IF(F322="",0,F322),2)=0,"Paid",IF(Setup!$B$4="","Set as-of date",IF(D322=Setup!$B$4,"Due today",IF(D322&lt;Setup!$B$4,IF(IF(F322="",0,F322)&gt;0,"Partially paid · overdue","Overdue"),IF(IF(F322="",0,F322)&gt;0,"Partially paid","Open"))))))))))))</f>
        <v/>
      </c>
      <c r="J322" s="15" t="str">
        <f>IF(OR(I322="Overdue",I322="Partially paid · overdue"),DATEDIF(D322,Setup!$B$4,"D"),IF(OR(I322="Open",I322="Partially paid",I322="Due today"),0,""))</f>
        <v/>
      </c>
      <c r="K322" s="5"/>
      <c r="L322" t="str">
        <f>IF(A322="","","k"&amp;SUBSTITUTE(SUBSTITUTE(SUBSTITUTE(SUBSTITUTE(SUBSTITUTE(SUBSTITUTE(A322,"~","{t}"),"*","{s}"),"?","{q}"),"&lt;","{lt}"),"&gt;","{gt}"),"=","{eq}"))</f>
        <v/>
      </c>
    </row>
    <row r="323" spans="1:12" x14ac:dyDescent="0.25">
      <c r="A323" s="5"/>
      <c r="B323" s="5"/>
      <c r="C323" s="8"/>
      <c r="D323" s="8"/>
      <c r="E323" s="12"/>
      <c r="F323" s="12"/>
      <c r="G323" s="13" t="str">
        <f>IF(OR(I323="Open",I323="Partially paid",I323="Due today",I323="Overdue",I323="Partially paid · overdue",I323="Paid",I323="Set as-of date"),ROUND(E323-IF(F323="",0,F323),2),"")</f>
        <v/>
      </c>
      <c r="H323" s="8"/>
      <c r="I323" s="14" t="str">
        <f>IF(AND(A323="",B323="",C323="",D323="",E323="",F323="",H323=""),"",IF(OR(A323="",B323="",C323="",D323="",E323=""),"Incomplete",IF(COUNTIF($L$5:$L$1004,L323)&gt;1,"Check invoice #",IF(OR(COUNT(E323)=0,AND(F323&lt;&gt;"",COUNT(F323)=0)),"Check payment",IF(OR(E323&lt;0,IF(F323="",0,F323)&lt;0,IF(F323="",0,F323)&gt;E323),"Check payment",IF(OR(COUNT(C323)=0,COUNT(D323)=0),"Check dates",IF(D323&lt;C323,"Check dates",IF(ROUND(E323-IF(F323="",0,F323),2)=0,"Paid",IF(Setup!$B$4="","Set as-of date",IF(D323=Setup!$B$4,"Due today",IF(D323&lt;Setup!$B$4,IF(IF(F323="",0,F323)&gt;0,"Partially paid · overdue","Overdue"),IF(IF(F323="",0,F323)&gt;0,"Partially paid","Open"))))))))))))</f>
        <v/>
      </c>
      <c r="J323" s="15" t="str">
        <f>IF(OR(I323="Overdue",I323="Partially paid · overdue"),DATEDIF(D323,Setup!$B$4,"D"),IF(OR(I323="Open",I323="Partially paid",I323="Due today"),0,""))</f>
        <v/>
      </c>
      <c r="K323" s="5"/>
      <c r="L323" t="str">
        <f>IF(A323="","","k"&amp;SUBSTITUTE(SUBSTITUTE(SUBSTITUTE(SUBSTITUTE(SUBSTITUTE(SUBSTITUTE(A323,"~","{t}"),"*","{s}"),"?","{q}"),"&lt;","{lt}"),"&gt;","{gt}"),"=","{eq}"))</f>
        <v/>
      </c>
    </row>
    <row r="324" spans="1:12" x14ac:dyDescent="0.25">
      <c r="A324" s="5"/>
      <c r="B324" s="5"/>
      <c r="C324" s="8"/>
      <c r="D324" s="8"/>
      <c r="E324" s="12"/>
      <c r="F324" s="12"/>
      <c r="G324" s="13" t="str">
        <f>IF(OR(I324="Open",I324="Partially paid",I324="Due today",I324="Overdue",I324="Partially paid · overdue",I324="Paid",I324="Set as-of date"),ROUND(E324-IF(F324="",0,F324),2),"")</f>
        <v/>
      </c>
      <c r="H324" s="8"/>
      <c r="I324" s="14" t="str">
        <f>IF(AND(A324="",B324="",C324="",D324="",E324="",F324="",H324=""),"",IF(OR(A324="",B324="",C324="",D324="",E324=""),"Incomplete",IF(COUNTIF($L$5:$L$1004,L324)&gt;1,"Check invoice #",IF(OR(COUNT(E324)=0,AND(F324&lt;&gt;"",COUNT(F324)=0)),"Check payment",IF(OR(E324&lt;0,IF(F324="",0,F324)&lt;0,IF(F324="",0,F324)&gt;E324),"Check payment",IF(OR(COUNT(C324)=0,COUNT(D324)=0),"Check dates",IF(D324&lt;C324,"Check dates",IF(ROUND(E324-IF(F324="",0,F324),2)=0,"Paid",IF(Setup!$B$4="","Set as-of date",IF(D324=Setup!$B$4,"Due today",IF(D324&lt;Setup!$B$4,IF(IF(F324="",0,F324)&gt;0,"Partially paid · overdue","Overdue"),IF(IF(F324="",0,F324)&gt;0,"Partially paid","Open"))))))))))))</f>
        <v/>
      </c>
      <c r="J324" s="15" t="str">
        <f>IF(OR(I324="Overdue",I324="Partially paid · overdue"),DATEDIF(D324,Setup!$B$4,"D"),IF(OR(I324="Open",I324="Partially paid",I324="Due today"),0,""))</f>
        <v/>
      </c>
      <c r="K324" s="5"/>
      <c r="L324" t="str">
        <f>IF(A324="","","k"&amp;SUBSTITUTE(SUBSTITUTE(SUBSTITUTE(SUBSTITUTE(SUBSTITUTE(SUBSTITUTE(A324,"~","{t}"),"*","{s}"),"?","{q}"),"&lt;","{lt}"),"&gt;","{gt}"),"=","{eq}"))</f>
        <v/>
      </c>
    </row>
    <row r="325" spans="1:12" x14ac:dyDescent="0.25">
      <c r="A325" s="5"/>
      <c r="B325" s="5"/>
      <c r="C325" s="8"/>
      <c r="D325" s="8"/>
      <c r="E325" s="12"/>
      <c r="F325" s="12"/>
      <c r="G325" s="13" t="str">
        <f>IF(OR(I325="Open",I325="Partially paid",I325="Due today",I325="Overdue",I325="Partially paid · overdue",I325="Paid",I325="Set as-of date"),ROUND(E325-IF(F325="",0,F325),2),"")</f>
        <v/>
      </c>
      <c r="H325" s="8"/>
      <c r="I325" s="14" t="str">
        <f>IF(AND(A325="",B325="",C325="",D325="",E325="",F325="",H325=""),"",IF(OR(A325="",B325="",C325="",D325="",E325=""),"Incomplete",IF(COUNTIF($L$5:$L$1004,L325)&gt;1,"Check invoice #",IF(OR(COUNT(E325)=0,AND(F325&lt;&gt;"",COUNT(F325)=0)),"Check payment",IF(OR(E325&lt;0,IF(F325="",0,F325)&lt;0,IF(F325="",0,F325)&gt;E325),"Check payment",IF(OR(COUNT(C325)=0,COUNT(D325)=0),"Check dates",IF(D325&lt;C325,"Check dates",IF(ROUND(E325-IF(F325="",0,F325),2)=0,"Paid",IF(Setup!$B$4="","Set as-of date",IF(D325=Setup!$B$4,"Due today",IF(D325&lt;Setup!$B$4,IF(IF(F325="",0,F325)&gt;0,"Partially paid · overdue","Overdue"),IF(IF(F325="",0,F325)&gt;0,"Partially paid","Open"))))))))))))</f>
        <v/>
      </c>
      <c r="J325" s="15" t="str">
        <f>IF(OR(I325="Overdue",I325="Partially paid · overdue"),DATEDIF(D325,Setup!$B$4,"D"),IF(OR(I325="Open",I325="Partially paid",I325="Due today"),0,""))</f>
        <v/>
      </c>
      <c r="K325" s="5"/>
      <c r="L325" t="str">
        <f>IF(A325="","","k"&amp;SUBSTITUTE(SUBSTITUTE(SUBSTITUTE(SUBSTITUTE(SUBSTITUTE(SUBSTITUTE(A325,"~","{t}"),"*","{s}"),"?","{q}"),"&lt;","{lt}"),"&gt;","{gt}"),"=","{eq}"))</f>
        <v/>
      </c>
    </row>
    <row r="326" spans="1:12" x14ac:dyDescent="0.25">
      <c r="A326" s="5"/>
      <c r="B326" s="5"/>
      <c r="C326" s="8"/>
      <c r="D326" s="8"/>
      <c r="E326" s="12"/>
      <c r="F326" s="12"/>
      <c r="G326" s="13" t="str">
        <f>IF(OR(I326="Open",I326="Partially paid",I326="Due today",I326="Overdue",I326="Partially paid · overdue",I326="Paid",I326="Set as-of date"),ROUND(E326-IF(F326="",0,F326),2),"")</f>
        <v/>
      </c>
      <c r="H326" s="8"/>
      <c r="I326" s="14" t="str">
        <f>IF(AND(A326="",B326="",C326="",D326="",E326="",F326="",H326=""),"",IF(OR(A326="",B326="",C326="",D326="",E326=""),"Incomplete",IF(COUNTIF($L$5:$L$1004,L326)&gt;1,"Check invoice #",IF(OR(COUNT(E326)=0,AND(F326&lt;&gt;"",COUNT(F326)=0)),"Check payment",IF(OR(E326&lt;0,IF(F326="",0,F326)&lt;0,IF(F326="",0,F326)&gt;E326),"Check payment",IF(OR(COUNT(C326)=0,COUNT(D326)=0),"Check dates",IF(D326&lt;C326,"Check dates",IF(ROUND(E326-IF(F326="",0,F326),2)=0,"Paid",IF(Setup!$B$4="","Set as-of date",IF(D326=Setup!$B$4,"Due today",IF(D326&lt;Setup!$B$4,IF(IF(F326="",0,F326)&gt;0,"Partially paid · overdue","Overdue"),IF(IF(F326="",0,F326)&gt;0,"Partially paid","Open"))))))))))))</f>
        <v/>
      </c>
      <c r="J326" s="15" t="str">
        <f>IF(OR(I326="Overdue",I326="Partially paid · overdue"),DATEDIF(D326,Setup!$B$4,"D"),IF(OR(I326="Open",I326="Partially paid",I326="Due today"),0,""))</f>
        <v/>
      </c>
      <c r="K326" s="5"/>
      <c r="L326" t="str">
        <f>IF(A326="","","k"&amp;SUBSTITUTE(SUBSTITUTE(SUBSTITUTE(SUBSTITUTE(SUBSTITUTE(SUBSTITUTE(A326,"~","{t}"),"*","{s}"),"?","{q}"),"&lt;","{lt}"),"&gt;","{gt}"),"=","{eq}"))</f>
        <v/>
      </c>
    </row>
    <row r="327" spans="1:12" x14ac:dyDescent="0.25">
      <c r="A327" s="5"/>
      <c r="B327" s="5"/>
      <c r="C327" s="8"/>
      <c r="D327" s="8"/>
      <c r="E327" s="12"/>
      <c r="F327" s="12"/>
      <c r="G327" s="13" t="str">
        <f>IF(OR(I327="Open",I327="Partially paid",I327="Due today",I327="Overdue",I327="Partially paid · overdue",I327="Paid",I327="Set as-of date"),ROUND(E327-IF(F327="",0,F327),2),"")</f>
        <v/>
      </c>
      <c r="H327" s="8"/>
      <c r="I327" s="14" t="str">
        <f>IF(AND(A327="",B327="",C327="",D327="",E327="",F327="",H327=""),"",IF(OR(A327="",B327="",C327="",D327="",E327=""),"Incomplete",IF(COUNTIF($L$5:$L$1004,L327)&gt;1,"Check invoice #",IF(OR(COUNT(E327)=0,AND(F327&lt;&gt;"",COUNT(F327)=0)),"Check payment",IF(OR(E327&lt;0,IF(F327="",0,F327)&lt;0,IF(F327="",0,F327)&gt;E327),"Check payment",IF(OR(COUNT(C327)=0,COUNT(D327)=0),"Check dates",IF(D327&lt;C327,"Check dates",IF(ROUND(E327-IF(F327="",0,F327),2)=0,"Paid",IF(Setup!$B$4="","Set as-of date",IF(D327=Setup!$B$4,"Due today",IF(D327&lt;Setup!$B$4,IF(IF(F327="",0,F327)&gt;0,"Partially paid · overdue","Overdue"),IF(IF(F327="",0,F327)&gt;0,"Partially paid","Open"))))))))))))</f>
        <v/>
      </c>
      <c r="J327" s="15" t="str">
        <f>IF(OR(I327="Overdue",I327="Partially paid · overdue"),DATEDIF(D327,Setup!$B$4,"D"),IF(OR(I327="Open",I327="Partially paid",I327="Due today"),0,""))</f>
        <v/>
      </c>
      <c r="K327" s="5"/>
      <c r="L327" t="str">
        <f>IF(A327="","","k"&amp;SUBSTITUTE(SUBSTITUTE(SUBSTITUTE(SUBSTITUTE(SUBSTITUTE(SUBSTITUTE(A327,"~","{t}"),"*","{s}"),"?","{q}"),"&lt;","{lt}"),"&gt;","{gt}"),"=","{eq}"))</f>
        <v/>
      </c>
    </row>
    <row r="328" spans="1:12" x14ac:dyDescent="0.25">
      <c r="A328" s="5"/>
      <c r="B328" s="5"/>
      <c r="C328" s="8"/>
      <c r="D328" s="8"/>
      <c r="E328" s="12"/>
      <c r="F328" s="12"/>
      <c r="G328" s="13" t="str">
        <f>IF(OR(I328="Open",I328="Partially paid",I328="Due today",I328="Overdue",I328="Partially paid · overdue",I328="Paid",I328="Set as-of date"),ROUND(E328-IF(F328="",0,F328),2),"")</f>
        <v/>
      </c>
      <c r="H328" s="8"/>
      <c r="I328" s="14" t="str">
        <f>IF(AND(A328="",B328="",C328="",D328="",E328="",F328="",H328=""),"",IF(OR(A328="",B328="",C328="",D328="",E328=""),"Incomplete",IF(COUNTIF($L$5:$L$1004,L328)&gt;1,"Check invoice #",IF(OR(COUNT(E328)=0,AND(F328&lt;&gt;"",COUNT(F328)=0)),"Check payment",IF(OR(E328&lt;0,IF(F328="",0,F328)&lt;0,IF(F328="",0,F328)&gt;E328),"Check payment",IF(OR(COUNT(C328)=0,COUNT(D328)=0),"Check dates",IF(D328&lt;C328,"Check dates",IF(ROUND(E328-IF(F328="",0,F328),2)=0,"Paid",IF(Setup!$B$4="","Set as-of date",IF(D328=Setup!$B$4,"Due today",IF(D328&lt;Setup!$B$4,IF(IF(F328="",0,F328)&gt;0,"Partially paid · overdue","Overdue"),IF(IF(F328="",0,F328)&gt;0,"Partially paid","Open"))))))))))))</f>
        <v/>
      </c>
      <c r="J328" s="15" t="str">
        <f>IF(OR(I328="Overdue",I328="Partially paid · overdue"),DATEDIF(D328,Setup!$B$4,"D"),IF(OR(I328="Open",I328="Partially paid",I328="Due today"),0,""))</f>
        <v/>
      </c>
      <c r="K328" s="5"/>
      <c r="L328" t="str">
        <f>IF(A328="","","k"&amp;SUBSTITUTE(SUBSTITUTE(SUBSTITUTE(SUBSTITUTE(SUBSTITUTE(SUBSTITUTE(A328,"~","{t}"),"*","{s}"),"?","{q}"),"&lt;","{lt}"),"&gt;","{gt}"),"=","{eq}"))</f>
        <v/>
      </c>
    </row>
    <row r="329" spans="1:12" x14ac:dyDescent="0.25">
      <c r="A329" s="5"/>
      <c r="B329" s="5"/>
      <c r="C329" s="8"/>
      <c r="D329" s="8"/>
      <c r="E329" s="12"/>
      <c r="F329" s="12"/>
      <c r="G329" s="13" t="str">
        <f>IF(OR(I329="Open",I329="Partially paid",I329="Due today",I329="Overdue",I329="Partially paid · overdue",I329="Paid",I329="Set as-of date"),ROUND(E329-IF(F329="",0,F329),2),"")</f>
        <v/>
      </c>
      <c r="H329" s="8"/>
      <c r="I329" s="14" t="str">
        <f>IF(AND(A329="",B329="",C329="",D329="",E329="",F329="",H329=""),"",IF(OR(A329="",B329="",C329="",D329="",E329=""),"Incomplete",IF(COUNTIF($L$5:$L$1004,L329)&gt;1,"Check invoice #",IF(OR(COUNT(E329)=0,AND(F329&lt;&gt;"",COUNT(F329)=0)),"Check payment",IF(OR(E329&lt;0,IF(F329="",0,F329)&lt;0,IF(F329="",0,F329)&gt;E329),"Check payment",IF(OR(COUNT(C329)=0,COUNT(D329)=0),"Check dates",IF(D329&lt;C329,"Check dates",IF(ROUND(E329-IF(F329="",0,F329),2)=0,"Paid",IF(Setup!$B$4="","Set as-of date",IF(D329=Setup!$B$4,"Due today",IF(D329&lt;Setup!$B$4,IF(IF(F329="",0,F329)&gt;0,"Partially paid · overdue","Overdue"),IF(IF(F329="",0,F329)&gt;0,"Partially paid","Open"))))))))))))</f>
        <v/>
      </c>
      <c r="J329" s="15" t="str">
        <f>IF(OR(I329="Overdue",I329="Partially paid · overdue"),DATEDIF(D329,Setup!$B$4,"D"),IF(OR(I329="Open",I329="Partially paid",I329="Due today"),0,""))</f>
        <v/>
      </c>
      <c r="K329" s="5"/>
      <c r="L329" t="str">
        <f>IF(A329="","","k"&amp;SUBSTITUTE(SUBSTITUTE(SUBSTITUTE(SUBSTITUTE(SUBSTITUTE(SUBSTITUTE(A329,"~","{t}"),"*","{s}"),"?","{q}"),"&lt;","{lt}"),"&gt;","{gt}"),"=","{eq}"))</f>
        <v/>
      </c>
    </row>
    <row r="330" spans="1:12" x14ac:dyDescent="0.25">
      <c r="A330" s="5"/>
      <c r="B330" s="5"/>
      <c r="C330" s="8"/>
      <c r="D330" s="8"/>
      <c r="E330" s="12"/>
      <c r="F330" s="12"/>
      <c r="G330" s="13" t="str">
        <f>IF(OR(I330="Open",I330="Partially paid",I330="Due today",I330="Overdue",I330="Partially paid · overdue",I330="Paid",I330="Set as-of date"),ROUND(E330-IF(F330="",0,F330),2),"")</f>
        <v/>
      </c>
      <c r="H330" s="8"/>
      <c r="I330" s="14" t="str">
        <f>IF(AND(A330="",B330="",C330="",D330="",E330="",F330="",H330=""),"",IF(OR(A330="",B330="",C330="",D330="",E330=""),"Incomplete",IF(COUNTIF($L$5:$L$1004,L330)&gt;1,"Check invoice #",IF(OR(COUNT(E330)=0,AND(F330&lt;&gt;"",COUNT(F330)=0)),"Check payment",IF(OR(E330&lt;0,IF(F330="",0,F330)&lt;0,IF(F330="",0,F330)&gt;E330),"Check payment",IF(OR(COUNT(C330)=0,COUNT(D330)=0),"Check dates",IF(D330&lt;C330,"Check dates",IF(ROUND(E330-IF(F330="",0,F330),2)=0,"Paid",IF(Setup!$B$4="","Set as-of date",IF(D330=Setup!$B$4,"Due today",IF(D330&lt;Setup!$B$4,IF(IF(F330="",0,F330)&gt;0,"Partially paid · overdue","Overdue"),IF(IF(F330="",0,F330)&gt;0,"Partially paid","Open"))))))))))))</f>
        <v/>
      </c>
      <c r="J330" s="15" t="str">
        <f>IF(OR(I330="Overdue",I330="Partially paid · overdue"),DATEDIF(D330,Setup!$B$4,"D"),IF(OR(I330="Open",I330="Partially paid",I330="Due today"),0,""))</f>
        <v/>
      </c>
      <c r="K330" s="5"/>
      <c r="L330" t="str">
        <f>IF(A330="","","k"&amp;SUBSTITUTE(SUBSTITUTE(SUBSTITUTE(SUBSTITUTE(SUBSTITUTE(SUBSTITUTE(A330,"~","{t}"),"*","{s}"),"?","{q}"),"&lt;","{lt}"),"&gt;","{gt}"),"=","{eq}"))</f>
        <v/>
      </c>
    </row>
    <row r="331" spans="1:12" x14ac:dyDescent="0.25">
      <c r="A331" s="5"/>
      <c r="B331" s="5"/>
      <c r="C331" s="8"/>
      <c r="D331" s="8"/>
      <c r="E331" s="12"/>
      <c r="F331" s="12"/>
      <c r="G331" s="13" t="str">
        <f>IF(OR(I331="Open",I331="Partially paid",I331="Due today",I331="Overdue",I331="Partially paid · overdue",I331="Paid",I331="Set as-of date"),ROUND(E331-IF(F331="",0,F331),2),"")</f>
        <v/>
      </c>
      <c r="H331" s="8"/>
      <c r="I331" s="14" t="str">
        <f>IF(AND(A331="",B331="",C331="",D331="",E331="",F331="",H331=""),"",IF(OR(A331="",B331="",C331="",D331="",E331=""),"Incomplete",IF(COUNTIF($L$5:$L$1004,L331)&gt;1,"Check invoice #",IF(OR(COUNT(E331)=0,AND(F331&lt;&gt;"",COUNT(F331)=0)),"Check payment",IF(OR(E331&lt;0,IF(F331="",0,F331)&lt;0,IF(F331="",0,F331)&gt;E331),"Check payment",IF(OR(COUNT(C331)=0,COUNT(D331)=0),"Check dates",IF(D331&lt;C331,"Check dates",IF(ROUND(E331-IF(F331="",0,F331),2)=0,"Paid",IF(Setup!$B$4="","Set as-of date",IF(D331=Setup!$B$4,"Due today",IF(D331&lt;Setup!$B$4,IF(IF(F331="",0,F331)&gt;0,"Partially paid · overdue","Overdue"),IF(IF(F331="",0,F331)&gt;0,"Partially paid","Open"))))))))))))</f>
        <v/>
      </c>
      <c r="J331" s="15" t="str">
        <f>IF(OR(I331="Overdue",I331="Partially paid · overdue"),DATEDIF(D331,Setup!$B$4,"D"),IF(OR(I331="Open",I331="Partially paid",I331="Due today"),0,""))</f>
        <v/>
      </c>
      <c r="K331" s="5"/>
      <c r="L331" t="str">
        <f>IF(A331="","","k"&amp;SUBSTITUTE(SUBSTITUTE(SUBSTITUTE(SUBSTITUTE(SUBSTITUTE(SUBSTITUTE(A331,"~","{t}"),"*","{s}"),"?","{q}"),"&lt;","{lt}"),"&gt;","{gt}"),"=","{eq}"))</f>
        <v/>
      </c>
    </row>
    <row r="332" spans="1:12" x14ac:dyDescent="0.25">
      <c r="A332" s="5"/>
      <c r="B332" s="5"/>
      <c r="C332" s="8"/>
      <c r="D332" s="8"/>
      <c r="E332" s="12"/>
      <c r="F332" s="12"/>
      <c r="G332" s="13" t="str">
        <f>IF(OR(I332="Open",I332="Partially paid",I332="Due today",I332="Overdue",I332="Partially paid · overdue",I332="Paid",I332="Set as-of date"),ROUND(E332-IF(F332="",0,F332),2),"")</f>
        <v/>
      </c>
      <c r="H332" s="8"/>
      <c r="I332" s="14" t="str">
        <f>IF(AND(A332="",B332="",C332="",D332="",E332="",F332="",H332=""),"",IF(OR(A332="",B332="",C332="",D332="",E332=""),"Incomplete",IF(COUNTIF($L$5:$L$1004,L332)&gt;1,"Check invoice #",IF(OR(COUNT(E332)=0,AND(F332&lt;&gt;"",COUNT(F332)=0)),"Check payment",IF(OR(E332&lt;0,IF(F332="",0,F332)&lt;0,IF(F332="",0,F332)&gt;E332),"Check payment",IF(OR(COUNT(C332)=0,COUNT(D332)=0),"Check dates",IF(D332&lt;C332,"Check dates",IF(ROUND(E332-IF(F332="",0,F332),2)=0,"Paid",IF(Setup!$B$4="","Set as-of date",IF(D332=Setup!$B$4,"Due today",IF(D332&lt;Setup!$B$4,IF(IF(F332="",0,F332)&gt;0,"Partially paid · overdue","Overdue"),IF(IF(F332="",0,F332)&gt;0,"Partially paid","Open"))))))))))))</f>
        <v/>
      </c>
      <c r="J332" s="15" t="str">
        <f>IF(OR(I332="Overdue",I332="Partially paid · overdue"),DATEDIF(D332,Setup!$B$4,"D"),IF(OR(I332="Open",I332="Partially paid",I332="Due today"),0,""))</f>
        <v/>
      </c>
      <c r="K332" s="5"/>
      <c r="L332" t="str">
        <f>IF(A332="","","k"&amp;SUBSTITUTE(SUBSTITUTE(SUBSTITUTE(SUBSTITUTE(SUBSTITUTE(SUBSTITUTE(A332,"~","{t}"),"*","{s}"),"?","{q}"),"&lt;","{lt}"),"&gt;","{gt}"),"=","{eq}"))</f>
        <v/>
      </c>
    </row>
    <row r="333" spans="1:12" x14ac:dyDescent="0.25">
      <c r="A333" s="5"/>
      <c r="B333" s="5"/>
      <c r="C333" s="8"/>
      <c r="D333" s="8"/>
      <c r="E333" s="12"/>
      <c r="F333" s="12"/>
      <c r="G333" s="13" t="str">
        <f>IF(OR(I333="Open",I333="Partially paid",I333="Due today",I333="Overdue",I333="Partially paid · overdue",I333="Paid",I333="Set as-of date"),ROUND(E333-IF(F333="",0,F333),2),"")</f>
        <v/>
      </c>
      <c r="H333" s="8"/>
      <c r="I333" s="14" t="str">
        <f>IF(AND(A333="",B333="",C333="",D333="",E333="",F333="",H333=""),"",IF(OR(A333="",B333="",C333="",D333="",E333=""),"Incomplete",IF(COUNTIF($L$5:$L$1004,L333)&gt;1,"Check invoice #",IF(OR(COUNT(E333)=0,AND(F333&lt;&gt;"",COUNT(F333)=0)),"Check payment",IF(OR(E333&lt;0,IF(F333="",0,F333)&lt;0,IF(F333="",0,F333)&gt;E333),"Check payment",IF(OR(COUNT(C333)=0,COUNT(D333)=0),"Check dates",IF(D333&lt;C333,"Check dates",IF(ROUND(E333-IF(F333="",0,F333),2)=0,"Paid",IF(Setup!$B$4="","Set as-of date",IF(D333=Setup!$B$4,"Due today",IF(D333&lt;Setup!$B$4,IF(IF(F333="",0,F333)&gt;0,"Partially paid · overdue","Overdue"),IF(IF(F333="",0,F333)&gt;0,"Partially paid","Open"))))))))))))</f>
        <v/>
      </c>
      <c r="J333" s="15" t="str">
        <f>IF(OR(I333="Overdue",I333="Partially paid · overdue"),DATEDIF(D333,Setup!$B$4,"D"),IF(OR(I333="Open",I333="Partially paid",I333="Due today"),0,""))</f>
        <v/>
      </c>
      <c r="K333" s="5"/>
      <c r="L333" t="str">
        <f>IF(A333="","","k"&amp;SUBSTITUTE(SUBSTITUTE(SUBSTITUTE(SUBSTITUTE(SUBSTITUTE(SUBSTITUTE(A333,"~","{t}"),"*","{s}"),"?","{q}"),"&lt;","{lt}"),"&gt;","{gt}"),"=","{eq}"))</f>
        <v/>
      </c>
    </row>
    <row r="334" spans="1:12" x14ac:dyDescent="0.25">
      <c r="A334" s="5"/>
      <c r="B334" s="5"/>
      <c r="C334" s="8"/>
      <c r="D334" s="8"/>
      <c r="E334" s="12"/>
      <c r="F334" s="12"/>
      <c r="G334" s="13" t="str">
        <f>IF(OR(I334="Open",I334="Partially paid",I334="Due today",I334="Overdue",I334="Partially paid · overdue",I334="Paid",I334="Set as-of date"),ROUND(E334-IF(F334="",0,F334),2),"")</f>
        <v/>
      </c>
      <c r="H334" s="8"/>
      <c r="I334" s="14" t="str">
        <f>IF(AND(A334="",B334="",C334="",D334="",E334="",F334="",H334=""),"",IF(OR(A334="",B334="",C334="",D334="",E334=""),"Incomplete",IF(COUNTIF($L$5:$L$1004,L334)&gt;1,"Check invoice #",IF(OR(COUNT(E334)=0,AND(F334&lt;&gt;"",COUNT(F334)=0)),"Check payment",IF(OR(E334&lt;0,IF(F334="",0,F334)&lt;0,IF(F334="",0,F334)&gt;E334),"Check payment",IF(OR(COUNT(C334)=0,COUNT(D334)=0),"Check dates",IF(D334&lt;C334,"Check dates",IF(ROUND(E334-IF(F334="",0,F334),2)=0,"Paid",IF(Setup!$B$4="","Set as-of date",IF(D334=Setup!$B$4,"Due today",IF(D334&lt;Setup!$B$4,IF(IF(F334="",0,F334)&gt;0,"Partially paid · overdue","Overdue"),IF(IF(F334="",0,F334)&gt;0,"Partially paid","Open"))))))))))))</f>
        <v/>
      </c>
      <c r="J334" s="15" t="str">
        <f>IF(OR(I334="Overdue",I334="Partially paid · overdue"),DATEDIF(D334,Setup!$B$4,"D"),IF(OR(I334="Open",I334="Partially paid",I334="Due today"),0,""))</f>
        <v/>
      </c>
      <c r="K334" s="5"/>
      <c r="L334" t="str">
        <f>IF(A334="","","k"&amp;SUBSTITUTE(SUBSTITUTE(SUBSTITUTE(SUBSTITUTE(SUBSTITUTE(SUBSTITUTE(A334,"~","{t}"),"*","{s}"),"?","{q}"),"&lt;","{lt}"),"&gt;","{gt}"),"=","{eq}"))</f>
        <v/>
      </c>
    </row>
    <row r="335" spans="1:12" x14ac:dyDescent="0.25">
      <c r="A335" s="5"/>
      <c r="B335" s="5"/>
      <c r="C335" s="8"/>
      <c r="D335" s="8"/>
      <c r="E335" s="12"/>
      <c r="F335" s="12"/>
      <c r="G335" s="13" t="str">
        <f>IF(OR(I335="Open",I335="Partially paid",I335="Due today",I335="Overdue",I335="Partially paid · overdue",I335="Paid",I335="Set as-of date"),ROUND(E335-IF(F335="",0,F335),2),"")</f>
        <v/>
      </c>
      <c r="H335" s="8"/>
      <c r="I335" s="14" t="str">
        <f>IF(AND(A335="",B335="",C335="",D335="",E335="",F335="",H335=""),"",IF(OR(A335="",B335="",C335="",D335="",E335=""),"Incomplete",IF(COUNTIF($L$5:$L$1004,L335)&gt;1,"Check invoice #",IF(OR(COUNT(E335)=0,AND(F335&lt;&gt;"",COUNT(F335)=0)),"Check payment",IF(OR(E335&lt;0,IF(F335="",0,F335)&lt;0,IF(F335="",0,F335)&gt;E335),"Check payment",IF(OR(COUNT(C335)=0,COUNT(D335)=0),"Check dates",IF(D335&lt;C335,"Check dates",IF(ROUND(E335-IF(F335="",0,F335),2)=0,"Paid",IF(Setup!$B$4="","Set as-of date",IF(D335=Setup!$B$4,"Due today",IF(D335&lt;Setup!$B$4,IF(IF(F335="",0,F335)&gt;0,"Partially paid · overdue","Overdue"),IF(IF(F335="",0,F335)&gt;0,"Partially paid","Open"))))))))))))</f>
        <v/>
      </c>
      <c r="J335" s="15" t="str">
        <f>IF(OR(I335="Overdue",I335="Partially paid · overdue"),DATEDIF(D335,Setup!$B$4,"D"),IF(OR(I335="Open",I335="Partially paid",I335="Due today"),0,""))</f>
        <v/>
      </c>
      <c r="K335" s="5"/>
      <c r="L335" t="str">
        <f>IF(A335="","","k"&amp;SUBSTITUTE(SUBSTITUTE(SUBSTITUTE(SUBSTITUTE(SUBSTITUTE(SUBSTITUTE(A335,"~","{t}"),"*","{s}"),"?","{q}"),"&lt;","{lt}"),"&gt;","{gt}"),"=","{eq}"))</f>
        <v/>
      </c>
    </row>
    <row r="336" spans="1:12" x14ac:dyDescent="0.25">
      <c r="A336" s="5"/>
      <c r="B336" s="5"/>
      <c r="C336" s="8"/>
      <c r="D336" s="8"/>
      <c r="E336" s="12"/>
      <c r="F336" s="12"/>
      <c r="G336" s="13" t="str">
        <f>IF(OR(I336="Open",I336="Partially paid",I336="Due today",I336="Overdue",I336="Partially paid · overdue",I336="Paid",I336="Set as-of date"),ROUND(E336-IF(F336="",0,F336),2),"")</f>
        <v/>
      </c>
      <c r="H336" s="8"/>
      <c r="I336" s="14" t="str">
        <f>IF(AND(A336="",B336="",C336="",D336="",E336="",F336="",H336=""),"",IF(OR(A336="",B336="",C336="",D336="",E336=""),"Incomplete",IF(COUNTIF($L$5:$L$1004,L336)&gt;1,"Check invoice #",IF(OR(COUNT(E336)=0,AND(F336&lt;&gt;"",COUNT(F336)=0)),"Check payment",IF(OR(E336&lt;0,IF(F336="",0,F336)&lt;0,IF(F336="",0,F336)&gt;E336),"Check payment",IF(OR(COUNT(C336)=0,COUNT(D336)=0),"Check dates",IF(D336&lt;C336,"Check dates",IF(ROUND(E336-IF(F336="",0,F336),2)=0,"Paid",IF(Setup!$B$4="","Set as-of date",IF(D336=Setup!$B$4,"Due today",IF(D336&lt;Setup!$B$4,IF(IF(F336="",0,F336)&gt;0,"Partially paid · overdue","Overdue"),IF(IF(F336="",0,F336)&gt;0,"Partially paid","Open"))))))))))))</f>
        <v/>
      </c>
      <c r="J336" s="15" t="str">
        <f>IF(OR(I336="Overdue",I336="Partially paid · overdue"),DATEDIF(D336,Setup!$B$4,"D"),IF(OR(I336="Open",I336="Partially paid",I336="Due today"),0,""))</f>
        <v/>
      </c>
      <c r="K336" s="5"/>
      <c r="L336" t="str">
        <f>IF(A336="","","k"&amp;SUBSTITUTE(SUBSTITUTE(SUBSTITUTE(SUBSTITUTE(SUBSTITUTE(SUBSTITUTE(A336,"~","{t}"),"*","{s}"),"?","{q}"),"&lt;","{lt}"),"&gt;","{gt}"),"=","{eq}"))</f>
        <v/>
      </c>
    </row>
    <row r="337" spans="1:12" x14ac:dyDescent="0.25">
      <c r="A337" s="5"/>
      <c r="B337" s="5"/>
      <c r="C337" s="8"/>
      <c r="D337" s="8"/>
      <c r="E337" s="12"/>
      <c r="F337" s="12"/>
      <c r="G337" s="13" t="str">
        <f>IF(OR(I337="Open",I337="Partially paid",I337="Due today",I337="Overdue",I337="Partially paid · overdue",I337="Paid",I337="Set as-of date"),ROUND(E337-IF(F337="",0,F337),2),"")</f>
        <v/>
      </c>
      <c r="H337" s="8"/>
      <c r="I337" s="14" t="str">
        <f>IF(AND(A337="",B337="",C337="",D337="",E337="",F337="",H337=""),"",IF(OR(A337="",B337="",C337="",D337="",E337=""),"Incomplete",IF(COUNTIF($L$5:$L$1004,L337)&gt;1,"Check invoice #",IF(OR(COUNT(E337)=0,AND(F337&lt;&gt;"",COUNT(F337)=0)),"Check payment",IF(OR(E337&lt;0,IF(F337="",0,F337)&lt;0,IF(F337="",0,F337)&gt;E337),"Check payment",IF(OR(COUNT(C337)=0,COUNT(D337)=0),"Check dates",IF(D337&lt;C337,"Check dates",IF(ROUND(E337-IF(F337="",0,F337),2)=0,"Paid",IF(Setup!$B$4="","Set as-of date",IF(D337=Setup!$B$4,"Due today",IF(D337&lt;Setup!$B$4,IF(IF(F337="",0,F337)&gt;0,"Partially paid · overdue","Overdue"),IF(IF(F337="",0,F337)&gt;0,"Partially paid","Open"))))))))))))</f>
        <v/>
      </c>
      <c r="J337" s="15" t="str">
        <f>IF(OR(I337="Overdue",I337="Partially paid · overdue"),DATEDIF(D337,Setup!$B$4,"D"),IF(OR(I337="Open",I337="Partially paid",I337="Due today"),0,""))</f>
        <v/>
      </c>
      <c r="K337" s="5"/>
      <c r="L337" t="str">
        <f>IF(A337="","","k"&amp;SUBSTITUTE(SUBSTITUTE(SUBSTITUTE(SUBSTITUTE(SUBSTITUTE(SUBSTITUTE(A337,"~","{t}"),"*","{s}"),"?","{q}"),"&lt;","{lt}"),"&gt;","{gt}"),"=","{eq}"))</f>
        <v/>
      </c>
    </row>
    <row r="338" spans="1:12" x14ac:dyDescent="0.25">
      <c r="A338" s="5"/>
      <c r="B338" s="5"/>
      <c r="C338" s="8"/>
      <c r="D338" s="8"/>
      <c r="E338" s="12"/>
      <c r="F338" s="12"/>
      <c r="G338" s="13" t="str">
        <f>IF(OR(I338="Open",I338="Partially paid",I338="Due today",I338="Overdue",I338="Partially paid · overdue",I338="Paid",I338="Set as-of date"),ROUND(E338-IF(F338="",0,F338),2),"")</f>
        <v/>
      </c>
      <c r="H338" s="8"/>
      <c r="I338" s="14" t="str">
        <f>IF(AND(A338="",B338="",C338="",D338="",E338="",F338="",H338=""),"",IF(OR(A338="",B338="",C338="",D338="",E338=""),"Incomplete",IF(COUNTIF($L$5:$L$1004,L338)&gt;1,"Check invoice #",IF(OR(COUNT(E338)=0,AND(F338&lt;&gt;"",COUNT(F338)=0)),"Check payment",IF(OR(E338&lt;0,IF(F338="",0,F338)&lt;0,IF(F338="",0,F338)&gt;E338),"Check payment",IF(OR(COUNT(C338)=0,COUNT(D338)=0),"Check dates",IF(D338&lt;C338,"Check dates",IF(ROUND(E338-IF(F338="",0,F338),2)=0,"Paid",IF(Setup!$B$4="","Set as-of date",IF(D338=Setup!$B$4,"Due today",IF(D338&lt;Setup!$B$4,IF(IF(F338="",0,F338)&gt;0,"Partially paid · overdue","Overdue"),IF(IF(F338="",0,F338)&gt;0,"Partially paid","Open"))))))))))))</f>
        <v/>
      </c>
      <c r="J338" s="15" t="str">
        <f>IF(OR(I338="Overdue",I338="Partially paid · overdue"),DATEDIF(D338,Setup!$B$4,"D"),IF(OR(I338="Open",I338="Partially paid",I338="Due today"),0,""))</f>
        <v/>
      </c>
      <c r="K338" s="5"/>
      <c r="L338" t="str">
        <f>IF(A338="","","k"&amp;SUBSTITUTE(SUBSTITUTE(SUBSTITUTE(SUBSTITUTE(SUBSTITUTE(SUBSTITUTE(A338,"~","{t}"),"*","{s}"),"?","{q}"),"&lt;","{lt}"),"&gt;","{gt}"),"=","{eq}"))</f>
        <v/>
      </c>
    </row>
    <row r="339" spans="1:12" x14ac:dyDescent="0.25">
      <c r="A339" s="5"/>
      <c r="B339" s="5"/>
      <c r="C339" s="8"/>
      <c r="D339" s="8"/>
      <c r="E339" s="12"/>
      <c r="F339" s="12"/>
      <c r="G339" s="13" t="str">
        <f>IF(OR(I339="Open",I339="Partially paid",I339="Due today",I339="Overdue",I339="Partially paid · overdue",I339="Paid",I339="Set as-of date"),ROUND(E339-IF(F339="",0,F339),2),"")</f>
        <v/>
      </c>
      <c r="H339" s="8"/>
      <c r="I339" s="14" t="str">
        <f>IF(AND(A339="",B339="",C339="",D339="",E339="",F339="",H339=""),"",IF(OR(A339="",B339="",C339="",D339="",E339=""),"Incomplete",IF(COUNTIF($L$5:$L$1004,L339)&gt;1,"Check invoice #",IF(OR(COUNT(E339)=0,AND(F339&lt;&gt;"",COUNT(F339)=0)),"Check payment",IF(OR(E339&lt;0,IF(F339="",0,F339)&lt;0,IF(F339="",0,F339)&gt;E339),"Check payment",IF(OR(COUNT(C339)=0,COUNT(D339)=0),"Check dates",IF(D339&lt;C339,"Check dates",IF(ROUND(E339-IF(F339="",0,F339),2)=0,"Paid",IF(Setup!$B$4="","Set as-of date",IF(D339=Setup!$B$4,"Due today",IF(D339&lt;Setup!$B$4,IF(IF(F339="",0,F339)&gt;0,"Partially paid · overdue","Overdue"),IF(IF(F339="",0,F339)&gt;0,"Partially paid","Open"))))))))))))</f>
        <v/>
      </c>
      <c r="J339" s="15" t="str">
        <f>IF(OR(I339="Overdue",I339="Partially paid · overdue"),DATEDIF(D339,Setup!$B$4,"D"),IF(OR(I339="Open",I339="Partially paid",I339="Due today"),0,""))</f>
        <v/>
      </c>
      <c r="K339" s="5"/>
      <c r="L339" t="str">
        <f>IF(A339="","","k"&amp;SUBSTITUTE(SUBSTITUTE(SUBSTITUTE(SUBSTITUTE(SUBSTITUTE(SUBSTITUTE(A339,"~","{t}"),"*","{s}"),"?","{q}"),"&lt;","{lt}"),"&gt;","{gt}"),"=","{eq}"))</f>
        <v/>
      </c>
    </row>
    <row r="340" spans="1:12" x14ac:dyDescent="0.25">
      <c r="A340" s="5"/>
      <c r="B340" s="5"/>
      <c r="C340" s="8"/>
      <c r="D340" s="8"/>
      <c r="E340" s="12"/>
      <c r="F340" s="12"/>
      <c r="G340" s="13" t="str">
        <f>IF(OR(I340="Open",I340="Partially paid",I340="Due today",I340="Overdue",I340="Partially paid · overdue",I340="Paid",I340="Set as-of date"),ROUND(E340-IF(F340="",0,F340),2),"")</f>
        <v/>
      </c>
      <c r="H340" s="8"/>
      <c r="I340" s="14" t="str">
        <f>IF(AND(A340="",B340="",C340="",D340="",E340="",F340="",H340=""),"",IF(OR(A340="",B340="",C340="",D340="",E340=""),"Incomplete",IF(COUNTIF($L$5:$L$1004,L340)&gt;1,"Check invoice #",IF(OR(COUNT(E340)=0,AND(F340&lt;&gt;"",COUNT(F340)=0)),"Check payment",IF(OR(E340&lt;0,IF(F340="",0,F340)&lt;0,IF(F340="",0,F340)&gt;E340),"Check payment",IF(OR(COUNT(C340)=0,COUNT(D340)=0),"Check dates",IF(D340&lt;C340,"Check dates",IF(ROUND(E340-IF(F340="",0,F340),2)=0,"Paid",IF(Setup!$B$4="","Set as-of date",IF(D340=Setup!$B$4,"Due today",IF(D340&lt;Setup!$B$4,IF(IF(F340="",0,F340)&gt;0,"Partially paid · overdue","Overdue"),IF(IF(F340="",0,F340)&gt;0,"Partially paid","Open"))))))))))))</f>
        <v/>
      </c>
      <c r="J340" s="15" t="str">
        <f>IF(OR(I340="Overdue",I340="Partially paid · overdue"),DATEDIF(D340,Setup!$B$4,"D"),IF(OR(I340="Open",I340="Partially paid",I340="Due today"),0,""))</f>
        <v/>
      </c>
      <c r="K340" s="5"/>
      <c r="L340" t="str">
        <f>IF(A340="","","k"&amp;SUBSTITUTE(SUBSTITUTE(SUBSTITUTE(SUBSTITUTE(SUBSTITUTE(SUBSTITUTE(A340,"~","{t}"),"*","{s}"),"?","{q}"),"&lt;","{lt}"),"&gt;","{gt}"),"=","{eq}"))</f>
        <v/>
      </c>
    </row>
    <row r="341" spans="1:12" x14ac:dyDescent="0.25">
      <c r="A341" s="5"/>
      <c r="B341" s="5"/>
      <c r="C341" s="8"/>
      <c r="D341" s="8"/>
      <c r="E341" s="12"/>
      <c r="F341" s="12"/>
      <c r="G341" s="13" t="str">
        <f>IF(OR(I341="Open",I341="Partially paid",I341="Due today",I341="Overdue",I341="Partially paid · overdue",I341="Paid",I341="Set as-of date"),ROUND(E341-IF(F341="",0,F341),2),"")</f>
        <v/>
      </c>
      <c r="H341" s="8"/>
      <c r="I341" s="14" t="str">
        <f>IF(AND(A341="",B341="",C341="",D341="",E341="",F341="",H341=""),"",IF(OR(A341="",B341="",C341="",D341="",E341=""),"Incomplete",IF(COUNTIF($L$5:$L$1004,L341)&gt;1,"Check invoice #",IF(OR(COUNT(E341)=0,AND(F341&lt;&gt;"",COUNT(F341)=0)),"Check payment",IF(OR(E341&lt;0,IF(F341="",0,F341)&lt;0,IF(F341="",0,F341)&gt;E341),"Check payment",IF(OR(COUNT(C341)=0,COUNT(D341)=0),"Check dates",IF(D341&lt;C341,"Check dates",IF(ROUND(E341-IF(F341="",0,F341),2)=0,"Paid",IF(Setup!$B$4="","Set as-of date",IF(D341=Setup!$B$4,"Due today",IF(D341&lt;Setup!$B$4,IF(IF(F341="",0,F341)&gt;0,"Partially paid · overdue","Overdue"),IF(IF(F341="",0,F341)&gt;0,"Partially paid","Open"))))))))))))</f>
        <v/>
      </c>
      <c r="J341" s="15" t="str">
        <f>IF(OR(I341="Overdue",I341="Partially paid · overdue"),DATEDIF(D341,Setup!$B$4,"D"),IF(OR(I341="Open",I341="Partially paid",I341="Due today"),0,""))</f>
        <v/>
      </c>
      <c r="K341" s="5"/>
      <c r="L341" t="str">
        <f>IF(A341="","","k"&amp;SUBSTITUTE(SUBSTITUTE(SUBSTITUTE(SUBSTITUTE(SUBSTITUTE(SUBSTITUTE(A341,"~","{t}"),"*","{s}"),"?","{q}"),"&lt;","{lt}"),"&gt;","{gt}"),"=","{eq}"))</f>
        <v/>
      </c>
    </row>
    <row r="342" spans="1:12" x14ac:dyDescent="0.25">
      <c r="A342" s="5"/>
      <c r="B342" s="5"/>
      <c r="C342" s="8"/>
      <c r="D342" s="8"/>
      <c r="E342" s="12"/>
      <c r="F342" s="12"/>
      <c r="G342" s="13" t="str">
        <f>IF(OR(I342="Open",I342="Partially paid",I342="Due today",I342="Overdue",I342="Partially paid · overdue",I342="Paid",I342="Set as-of date"),ROUND(E342-IF(F342="",0,F342),2),"")</f>
        <v/>
      </c>
      <c r="H342" s="8"/>
      <c r="I342" s="14" t="str">
        <f>IF(AND(A342="",B342="",C342="",D342="",E342="",F342="",H342=""),"",IF(OR(A342="",B342="",C342="",D342="",E342=""),"Incomplete",IF(COUNTIF($L$5:$L$1004,L342)&gt;1,"Check invoice #",IF(OR(COUNT(E342)=0,AND(F342&lt;&gt;"",COUNT(F342)=0)),"Check payment",IF(OR(E342&lt;0,IF(F342="",0,F342)&lt;0,IF(F342="",0,F342)&gt;E342),"Check payment",IF(OR(COUNT(C342)=0,COUNT(D342)=0),"Check dates",IF(D342&lt;C342,"Check dates",IF(ROUND(E342-IF(F342="",0,F342),2)=0,"Paid",IF(Setup!$B$4="","Set as-of date",IF(D342=Setup!$B$4,"Due today",IF(D342&lt;Setup!$B$4,IF(IF(F342="",0,F342)&gt;0,"Partially paid · overdue","Overdue"),IF(IF(F342="",0,F342)&gt;0,"Partially paid","Open"))))))))))))</f>
        <v/>
      </c>
      <c r="J342" s="15" t="str">
        <f>IF(OR(I342="Overdue",I342="Partially paid · overdue"),DATEDIF(D342,Setup!$B$4,"D"),IF(OR(I342="Open",I342="Partially paid",I342="Due today"),0,""))</f>
        <v/>
      </c>
      <c r="K342" s="5"/>
      <c r="L342" t="str">
        <f>IF(A342="","","k"&amp;SUBSTITUTE(SUBSTITUTE(SUBSTITUTE(SUBSTITUTE(SUBSTITUTE(SUBSTITUTE(A342,"~","{t}"),"*","{s}"),"?","{q}"),"&lt;","{lt}"),"&gt;","{gt}"),"=","{eq}"))</f>
        <v/>
      </c>
    </row>
    <row r="343" spans="1:12" x14ac:dyDescent="0.25">
      <c r="A343" s="5"/>
      <c r="B343" s="5"/>
      <c r="C343" s="8"/>
      <c r="D343" s="8"/>
      <c r="E343" s="12"/>
      <c r="F343" s="12"/>
      <c r="G343" s="13" t="str">
        <f>IF(OR(I343="Open",I343="Partially paid",I343="Due today",I343="Overdue",I343="Partially paid · overdue",I343="Paid",I343="Set as-of date"),ROUND(E343-IF(F343="",0,F343),2),"")</f>
        <v/>
      </c>
      <c r="H343" s="8"/>
      <c r="I343" s="14" t="str">
        <f>IF(AND(A343="",B343="",C343="",D343="",E343="",F343="",H343=""),"",IF(OR(A343="",B343="",C343="",D343="",E343=""),"Incomplete",IF(COUNTIF($L$5:$L$1004,L343)&gt;1,"Check invoice #",IF(OR(COUNT(E343)=0,AND(F343&lt;&gt;"",COUNT(F343)=0)),"Check payment",IF(OR(E343&lt;0,IF(F343="",0,F343)&lt;0,IF(F343="",0,F343)&gt;E343),"Check payment",IF(OR(COUNT(C343)=0,COUNT(D343)=0),"Check dates",IF(D343&lt;C343,"Check dates",IF(ROUND(E343-IF(F343="",0,F343),2)=0,"Paid",IF(Setup!$B$4="","Set as-of date",IF(D343=Setup!$B$4,"Due today",IF(D343&lt;Setup!$B$4,IF(IF(F343="",0,F343)&gt;0,"Partially paid · overdue","Overdue"),IF(IF(F343="",0,F343)&gt;0,"Partially paid","Open"))))))))))))</f>
        <v/>
      </c>
      <c r="J343" s="15" t="str">
        <f>IF(OR(I343="Overdue",I343="Partially paid · overdue"),DATEDIF(D343,Setup!$B$4,"D"),IF(OR(I343="Open",I343="Partially paid",I343="Due today"),0,""))</f>
        <v/>
      </c>
      <c r="K343" s="5"/>
      <c r="L343" t="str">
        <f>IF(A343="","","k"&amp;SUBSTITUTE(SUBSTITUTE(SUBSTITUTE(SUBSTITUTE(SUBSTITUTE(SUBSTITUTE(A343,"~","{t}"),"*","{s}"),"?","{q}"),"&lt;","{lt}"),"&gt;","{gt}"),"=","{eq}"))</f>
        <v/>
      </c>
    </row>
    <row r="344" spans="1:12" x14ac:dyDescent="0.25">
      <c r="A344" s="5"/>
      <c r="B344" s="5"/>
      <c r="C344" s="8"/>
      <c r="D344" s="8"/>
      <c r="E344" s="12"/>
      <c r="F344" s="12"/>
      <c r="G344" s="13" t="str">
        <f>IF(OR(I344="Open",I344="Partially paid",I344="Due today",I344="Overdue",I344="Partially paid · overdue",I344="Paid",I344="Set as-of date"),ROUND(E344-IF(F344="",0,F344),2),"")</f>
        <v/>
      </c>
      <c r="H344" s="8"/>
      <c r="I344" s="14" t="str">
        <f>IF(AND(A344="",B344="",C344="",D344="",E344="",F344="",H344=""),"",IF(OR(A344="",B344="",C344="",D344="",E344=""),"Incomplete",IF(COUNTIF($L$5:$L$1004,L344)&gt;1,"Check invoice #",IF(OR(COUNT(E344)=0,AND(F344&lt;&gt;"",COUNT(F344)=0)),"Check payment",IF(OR(E344&lt;0,IF(F344="",0,F344)&lt;0,IF(F344="",0,F344)&gt;E344),"Check payment",IF(OR(COUNT(C344)=0,COUNT(D344)=0),"Check dates",IF(D344&lt;C344,"Check dates",IF(ROUND(E344-IF(F344="",0,F344),2)=0,"Paid",IF(Setup!$B$4="","Set as-of date",IF(D344=Setup!$B$4,"Due today",IF(D344&lt;Setup!$B$4,IF(IF(F344="",0,F344)&gt;0,"Partially paid · overdue","Overdue"),IF(IF(F344="",0,F344)&gt;0,"Partially paid","Open"))))))))))))</f>
        <v/>
      </c>
      <c r="J344" s="15" t="str">
        <f>IF(OR(I344="Overdue",I344="Partially paid · overdue"),DATEDIF(D344,Setup!$B$4,"D"),IF(OR(I344="Open",I344="Partially paid",I344="Due today"),0,""))</f>
        <v/>
      </c>
      <c r="K344" s="5"/>
      <c r="L344" t="str">
        <f>IF(A344="","","k"&amp;SUBSTITUTE(SUBSTITUTE(SUBSTITUTE(SUBSTITUTE(SUBSTITUTE(SUBSTITUTE(A344,"~","{t}"),"*","{s}"),"?","{q}"),"&lt;","{lt}"),"&gt;","{gt}"),"=","{eq}"))</f>
        <v/>
      </c>
    </row>
    <row r="345" spans="1:12" x14ac:dyDescent="0.25">
      <c r="A345" s="5"/>
      <c r="B345" s="5"/>
      <c r="C345" s="8"/>
      <c r="D345" s="8"/>
      <c r="E345" s="12"/>
      <c r="F345" s="12"/>
      <c r="G345" s="13" t="str">
        <f>IF(OR(I345="Open",I345="Partially paid",I345="Due today",I345="Overdue",I345="Partially paid · overdue",I345="Paid",I345="Set as-of date"),ROUND(E345-IF(F345="",0,F345),2),"")</f>
        <v/>
      </c>
      <c r="H345" s="8"/>
      <c r="I345" s="14" t="str">
        <f>IF(AND(A345="",B345="",C345="",D345="",E345="",F345="",H345=""),"",IF(OR(A345="",B345="",C345="",D345="",E345=""),"Incomplete",IF(COUNTIF($L$5:$L$1004,L345)&gt;1,"Check invoice #",IF(OR(COUNT(E345)=0,AND(F345&lt;&gt;"",COUNT(F345)=0)),"Check payment",IF(OR(E345&lt;0,IF(F345="",0,F345)&lt;0,IF(F345="",0,F345)&gt;E345),"Check payment",IF(OR(COUNT(C345)=0,COUNT(D345)=0),"Check dates",IF(D345&lt;C345,"Check dates",IF(ROUND(E345-IF(F345="",0,F345),2)=0,"Paid",IF(Setup!$B$4="","Set as-of date",IF(D345=Setup!$B$4,"Due today",IF(D345&lt;Setup!$B$4,IF(IF(F345="",0,F345)&gt;0,"Partially paid · overdue","Overdue"),IF(IF(F345="",0,F345)&gt;0,"Partially paid","Open"))))))))))))</f>
        <v/>
      </c>
      <c r="J345" s="15" t="str">
        <f>IF(OR(I345="Overdue",I345="Partially paid · overdue"),DATEDIF(D345,Setup!$B$4,"D"),IF(OR(I345="Open",I345="Partially paid",I345="Due today"),0,""))</f>
        <v/>
      </c>
      <c r="K345" s="5"/>
      <c r="L345" t="str">
        <f>IF(A345="","","k"&amp;SUBSTITUTE(SUBSTITUTE(SUBSTITUTE(SUBSTITUTE(SUBSTITUTE(SUBSTITUTE(A345,"~","{t}"),"*","{s}"),"?","{q}"),"&lt;","{lt}"),"&gt;","{gt}"),"=","{eq}"))</f>
        <v/>
      </c>
    </row>
    <row r="346" spans="1:12" x14ac:dyDescent="0.25">
      <c r="A346" s="5"/>
      <c r="B346" s="5"/>
      <c r="C346" s="8"/>
      <c r="D346" s="8"/>
      <c r="E346" s="12"/>
      <c r="F346" s="12"/>
      <c r="G346" s="13" t="str">
        <f>IF(OR(I346="Open",I346="Partially paid",I346="Due today",I346="Overdue",I346="Partially paid · overdue",I346="Paid",I346="Set as-of date"),ROUND(E346-IF(F346="",0,F346),2),"")</f>
        <v/>
      </c>
      <c r="H346" s="8"/>
      <c r="I346" s="14" t="str">
        <f>IF(AND(A346="",B346="",C346="",D346="",E346="",F346="",H346=""),"",IF(OR(A346="",B346="",C346="",D346="",E346=""),"Incomplete",IF(COUNTIF($L$5:$L$1004,L346)&gt;1,"Check invoice #",IF(OR(COUNT(E346)=0,AND(F346&lt;&gt;"",COUNT(F346)=0)),"Check payment",IF(OR(E346&lt;0,IF(F346="",0,F346)&lt;0,IF(F346="",0,F346)&gt;E346),"Check payment",IF(OR(COUNT(C346)=0,COUNT(D346)=0),"Check dates",IF(D346&lt;C346,"Check dates",IF(ROUND(E346-IF(F346="",0,F346),2)=0,"Paid",IF(Setup!$B$4="","Set as-of date",IF(D346=Setup!$B$4,"Due today",IF(D346&lt;Setup!$B$4,IF(IF(F346="",0,F346)&gt;0,"Partially paid · overdue","Overdue"),IF(IF(F346="",0,F346)&gt;0,"Partially paid","Open"))))))))))))</f>
        <v/>
      </c>
      <c r="J346" s="15" t="str">
        <f>IF(OR(I346="Overdue",I346="Partially paid · overdue"),DATEDIF(D346,Setup!$B$4,"D"),IF(OR(I346="Open",I346="Partially paid",I346="Due today"),0,""))</f>
        <v/>
      </c>
      <c r="K346" s="5"/>
      <c r="L346" t="str">
        <f>IF(A346="","","k"&amp;SUBSTITUTE(SUBSTITUTE(SUBSTITUTE(SUBSTITUTE(SUBSTITUTE(SUBSTITUTE(A346,"~","{t}"),"*","{s}"),"?","{q}"),"&lt;","{lt}"),"&gt;","{gt}"),"=","{eq}"))</f>
        <v/>
      </c>
    </row>
    <row r="347" spans="1:12" x14ac:dyDescent="0.25">
      <c r="A347" s="5"/>
      <c r="B347" s="5"/>
      <c r="C347" s="8"/>
      <c r="D347" s="8"/>
      <c r="E347" s="12"/>
      <c r="F347" s="12"/>
      <c r="G347" s="13" t="str">
        <f>IF(OR(I347="Open",I347="Partially paid",I347="Due today",I347="Overdue",I347="Partially paid · overdue",I347="Paid",I347="Set as-of date"),ROUND(E347-IF(F347="",0,F347),2),"")</f>
        <v/>
      </c>
      <c r="H347" s="8"/>
      <c r="I347" s="14" t="str">
        <f>IF(AND(A347="",B347="",C347="",D347="",E347="",F347="",H347=""),"",IF(OR(A347="",B347="",C347="",D347="",E347=""),"Incomplete",IF(COUNTIF($L$5:$L$1004,L347)&gt;1,"Check invoice #",IF(OR(COUNT(E347)=0,AND(F347&lt;&gt;"",COUNT(F347)=0)),"Check payment",IF(OR(E347&lt;0,IF(F347="",0,F347)&lt;0,IF(F347="",0,F347)&gt;E347),"Check payment",IF(OR(COUNT(C347)=0,COUNT(D347)=0),"Check dates",IF(D347&lt;C347,"Check dates",IF(ROUND(E347-IF(F347="",0,F347),2)=0,"Paid",IF(Setup!$B$4="","Set as-of date",IF(D347=Setup!$B$4,"Due today",IF(D347&lt;Setup!$B$4,IF(IF(F347="",0,F347)&gt;0,"Partially paid · overdue","Overdue"),IF(IF(F347="",0,F347)&gt;0,"Partially paid","Open"))))))))))))</f>
        <v/>
      </c>
      <c r="J347" s="15" t="str">
        <f>IF(OR(I347="Overdue",I347="Partially paid · overdue"),DATEDIF(D347,Setup!$B$4,"D"),IF(OR(I347="Open",I347="Partially paid",I347="Due today"),0,""))</f>
        <v/>
      </c>
      <c r="K347" s="5"/>
      <c r="L347" t="str">
        <f>IF(A347="","","k"&amp;SUBSTITUTE(SUBSTITUTE(SUBSTITUTE(SUBSTITUTE(SUBSTITUTE(SUBSTITUTE(A347,"~","{t}"),"*","{s}"),"?","{q}"),"&lt;","{lt}"),"&gt;","{gt}"),"=","{eq}"))</f>
        <v/>
      </c>
    </row>
    <row r="348" spans="1:12" x14ac:dyDescent="0.25">
      <c r="A348" s="5"/>
      <c r="B348" s="5"/>
      <c r="C348" s="8"/>
      <c r="D348" s="8"/>
      <c r="E348" s="12"/>
      <c r="F348" s="12"/>
      <c r="G348" s="13" t="str">
        <f>IF(OR(I348="Open",I348="Partially paid",I348="Due today",I348="Overdue",I348="Partially paid · overdue",I348="Paid",I348="Set as-of date"),ROUND(E348-IF(F348="",0,F348),2),"")</f>
        <v/>
      </c>
      <c r="H348" s="8"/>
      <c r="I348" s="14" t="str">
        <f>IF(AND(A348="",B348="",C348="",D348="",E348="",F348="",H348=""),"",IF(OR(A348="",B348="",C348="",D348="",E348=""),"Incomplete",IF(COUNTIF($L$5:$L$1004,L348)&gt;1,"Check invoice #",IF(OR(COUNT(E348)=0,AND(F348&lt;&gt;"",COUNT(F348)=0)),"Check payment",IF(OR(E348&lt;0,IF(F348="",0,F348)&lt;0,IF(F348="",0,F348)&gt;E348),"Check payment",IF(OR(COUNT(C348)=0,COUNT(D348)=0),"Check dates",IF(D348&lt;C348,"Check dates",IF(ROUND(E348-IF(F348="",0,F348),2)=0,"Paid",IF(Setup!$B$4="","Set as-of date",IF(D348=Setup!$B$4,"Due today",IF(D348&lt;Setup!$B$4,IF(IF(F348="",0,F348)&gt;0,"Partially paid · overdue","Overdue"),IF(IF(F348="",0,F348)&gt;0,"Partially paid","Open"))))))))))))</f>
        <v/>
      </c>
      <c r="J348" s="15" t="str">
        <f>IF(OR(I348="Overdue",I348="Partially paid · overdue"),DATEDIF(D348,Setup!$B$4,"D"),IF(OR(I348="Open",I348="Partially paid",I348="Due today"),0,""))</f>
        <v/>
      </c>
      <c r="K348" s="5"/>
      <c r="L348" t="str">
        <f>IF(A348="","","k"&amp;SUBSTITUTE(SUBSTITUTE(SUBSTITUTE(SUBSTITUTE(SUBSTITUTE(SUBSTITUTE(A348,"~","{t}"),"*","{s}"),"?","{q}"),"&lt;","{lt}"),"&gt;","{gt}"),"=","{eq}"))</f>
        <v/>
      </c>
    </row>
    <row r="349" spans="1:12" x14ac:dyDescent="0.25">
      <c r="A349" s="5"/>
      <c r="B349" s="5"/>
      <c r="C349" s="8"/>
      <c r="D349" s="8"/>
      <c r="E349" s="12"/>
      <c r="F349" s="12"/>
      <c r="G349" s="13" t="str">
        <f>IF(OR(I349="Open",I349="Partially paid",I349="Due today",I349="Overdue",I349="Partially paid · overdue",I349="Paid",I349="Set as-of date"),ROUND(E349-IF(F349="",0,F349),2),"")</f>
        <v/>
      </c>
      <c r="H349" s="8"/>
      <c r="I349" s="14" t="str">
        <f>IF(AND(A349="",B349="",C349="",D349="",E349="",F349="",H349=""),"",IF(OR(A349="",B349="",C349="",D349="",E349=""),"Incomplete",IF(COUNTIF($L$5:$L$1004,L349)&gt;1,"Check invoice #",IF(OR(COUNT(E349)=0,AND(F349&lt;&gt;"",COUNT(F349)=0)),"Check payment",IF(OR(E349&lt;0,IF(F349="",0,F349)&lt;0,IF(F349="",0,F349)&gt;E349),"Check payment",IF(OR(COUNT(C349)=0,COUNT(D349)=0),"Check dates",IF(D349&lt;C349,"Check dates",IF(ROUND(E349-IF(F349="",0,F349),2)=0,"Paid",IF(Setup!$B$4="","Set as-of date",IF(D349=Setup!$B$4,"Due today",IF(D349&lt;Setup!$B$4,IF(IF(F349="",0,F349)&gt;0,"Partially paid · overdue","Overdue"),IF(IF(F349="",0,F349)&gt;0,"Partially paid","Open"))))))))))))</f>
        <v/>
      </c>
      <c r="J349" s="15" t="str">
        <f>IF(OR(I349="Overdue",I349="Partially paid · overdue"),DATEDIF(D349,Setup!$B$4,"D"),IF(OR(I349="Open",I349="Partially paid",I349="Due today"),0,""))</f>
        <v/>
      </c>
      <c r="K349" s="5"/>
      <c r="L349" t="str">
        <f>IF(A349="","","k"&amp;SUBSTITUTE(SUBSTITUTE(SUBSTITUTE(SUBSTITUTE(SUBSTITUTE(SUBSTITUTE(A349,"~","{t}"),"*","{s}"),"?","{q}"),"&lt;","{lt}"),"&gt;","{gt}"),"=","{eq}"))</f>
        <v/>
      </c>
    </row>
    <row r="350" spans="1:12" x14ac:dyDescent="0.25">
      <c r="A350" s="5"/>
      <c r="B350" s="5"/>
      <c r="C350" s="8"/>
      <c r="D350" s="8"/>
      <c r="E350" s="12"/>
      <c r="F350" s="12"/>
      <c r="G350" s="13" t="str">
        <f>IF(OR(I350="Open",I350="Partially paid",I350="Due today",I350="Overdue",I350="Partially paid · overdue",I350="Paid",I350="Set as-of date"),ROUND(E350-IF(F350="",0,F350),2),"")</f>
        <v/>
      </c>
      <c r="H350" s="8"/>
      <c r="I350" s="14" t="str">
        <f>IF(AND(A350="",B350="",C350="",D350="",E350="",F350="",H350=""),"",IF(OR(A350="",B350="",C350="",D350="",E350=""),"Incomplete",IF(COUNTIF($L$5:$L$1004,L350)&gt;1,"Check invoice #",IF(OR(COUNT(E350)=0,AND(F350&lt;&gt;"",COUNT(F350)=0)),"Check payment",IF(OR(E350&lt;0,IF(F350="",0,F350)&lt;0,IF(F350="",0,F350)&gt;E350),"Check payment",IF(OR(COUNT(C350)=0,COUNT(D350)=0),"Check dates",IF(D350&lt;C350,"Check dates",IF(ROUND(E350-IF(F350="",0,F350),2)=0,"Paid",IF(Setup!$B$4="","Set as-of date",IF(D350=Setup!$B$4,"Due today",IF(D350&lt;Setup!$B$4,IF(IF(F350="",0,F350)&gt;0,"Partially paid · overdue","Overdue"),IF(IF(F350="",0,F350)&gt;0,"Partially paid","Open"))))))))))))</f>
        <v/>
      </c>
      <c r="J350" s="15" t="str">
        <f>IF(OR(I350="Overdue",I350="Partially paid · overdue"),DATEDIF(D350,Setup!$B$4,"D"),IF(OR(I350="Open",I350="Partially paid",I350="Due today"),0,""))</f>
        <v/>
      </c>
      <c r="K350" s="5"/>
      <c r="L350" t="str">
        <f>IF(A350="","","k"&amp;SUBSTITUTE(SUBSTITUTE(SUBSTITUTE(SUBSTITUTE(SUBSTITUTE(SUBSTITUTE(A350,"~","{t}"),"*","{s}"),"?","{q}"),"&lt;","{lt}"),"&gt;","{gt}"),"=","{eq}"))</f>
        <v/>
      </c>
    </row>
    <row r="351" spans="1:12" x14ac:dyDescent="0.25">
      <c r="A351" s="5"/>
      <c r="B351" s="5"/>
      <c r="C351" s="8"/>
      <c r="D351" s="8"/>
      <c r="E351" s="12"/>
      <c r="F351" s="12"/>
      <c r="G351" s="13" t="str">
        <f>IF(OR(I351="Open",I351="Partially paid",I351="Due today",I351="Overdue",I351="Partially paid · overdue",I351="Paid",I351="Set as-of date"),ROUND(E351-IF(F351="",0,F351),2),"")</f>
        <v/>
      </c>
      <c r="H351" s="8"/>
      <c r="I351" s="14" t="str">
        <f>IF(AND(A351="",B351="",C351="",D351="",E351="",F351="",H351=""),"",IF(OR(A351="",B351="",C351="",D351="",E351=""),"Incomplete",IF(COUNTIF($L$5:$L$1004,L351)&gt;1,"Check invoice #",IF(OR(COUNT(E351)=0,AND(F351&lt;&gt;"",COUNT(F351)=0)),"Check payment",IF(OR(E351&lt;0,IF(F351="",0,F351)&lt;0,IF(F351="",0,F351)&gt;E351),"Check payment",IF(OR(COUNT(C351)=0,COUNT(D351)=0),"Check dates",IF(D351&lt;C351,"Check dates",IF(ROUND(E351-IF(F351="",0,F351),2)=0,"Paid",IF(Setup!$B$4="","Set as-of date",IF(D351=Setup!$B$4,"Due today",IF(D351&lt;Setup!$B$4,IF(IF(F351="",0,F351)&gt;0,"Partially paid · overdue","Overdue"),IF(IF(F351="",0,F351)&gt;0,"Partially paid","Open"))))))))))))</f>
        <v/>
      </c>
      <c r="J351" s="15" t="str">
        <f>IF(OR(I351="Overdue",I351="Partially paid · overdue"),DATEDIF(D351,Setup!$B$4,"D"),IF(OR(I351="Open",I351="Partially paid",I351="Due today"),0,""))</f>
        <v/>
      </c>
      <c r="K351" s="5"/>
      <c r="L351" t="str">
        <f>IF(A351="","","k"&amp;SUBSTITUTE(SUBSTITUTE(SUBSTITUTE(SUBSTITUTE(SUBSTITUTE(SUBSTITUTE(A351,"~","{t}"),"*","{s}"),"?","{q}"),"&lt;","{lt}"),"&gt;","{gt}"),"=","{eq}"))</f>
        <v/>
      </c>
    </row>
    <row r="352" spans="1:12" x14ac:dyDescent="0.25">
      <c r="A352" s="5"/>
      <c r="B352" s="5"/>
      <c r="C352" s="8"/>
      <c r="D352" s="8"/>
      <c r="E352" s="12"/>
      <c r="F352" s="12"/>
      <c r="G352" s="13" t="str">
        <f>IF(OR(I352="Open",I352="Partially paid",I352="Due today",I352="Overdue",I352="Partially paid · overdue",I352="Paid",I352="Set as-of date"),ROUND(E352-IF(F352="",0,F352),2),"")</f>
        <v/>
      </c>
      <c r="H352" s="8"/>
      <c r="I352" s="14" t="str">
        <f>IF(AND(A352="",B352="",C352="",D352="",E352="",F352="",H352=""),"",IF(OR(A352="",B352="",C352="",D352="",E352=""),"Incomplete",IF(COUNTIF($L$5:$L$1004,L352)&gt;1,"Check invoice #",IF(OR(COUNT(E352)=0,AND(F352&lt;&gt;"",COUNT(F352)=0)),"Check payment",IF(OR(E352&lt;0,IF(F352="",0,F352)&lt;0,IF(F352="",0,F352)&gt;E352),"Check payment",IF(OR(COUNT(C352)=0,COUNT(D352)=0),"Check dates",IF(D352&lt;C352,"Check dates",IF(ROUND(E352-IF(F352="",0,F352),2)=0,"Paid",IF(Setup!$B$4="","Set as-of date",IF(D352=Setup!$B$4,"Due today",IF(D352&lt;Setup!$B$4,IF(IF(F352="",0,F352)&gt;0,"Partially paid · overdue","Overdue"),IF(IF(F352="",0,F352)&gt;0,"Partially paid","Open"))))))))))))</f>
        <v/>
      </c>
      <c r="J352" s="15" t="str">
        <f>IF(OR(I352="Overdue",I352="Partially paid · overdue"),DATEDIF(D352,Setup!$B$4,"D"),IF(OR(I352="Open",I352="Partially paid",I352="Due today"),0,""))</f>
        <v/>
      </c>
      <c r="K352" s="5"/>
      <c r="L352" t="str">
        <f>IF(A352="","","k"&amp;SUBSTITUTE(SUBSTITUTE(SUBSTITUTE(SUBSTITUTE(SUBSTITUTE(SUBSTITUTE(A352,"~","{t}"),"*","{s}"),"?","{q}"),"&lt;","{lt}"),"&gt;","{gt}"),"=","{eq}"))</f>
        <v/>
      </c>
    </row>
    <row r="353" spans="1:12" x14ac:dyDescent="0.25">
      <c r="A353" s="5"/>
      <c r="B353" s="5"/>
      <c r="C353" s="8"/>
      <c r="D353" s="8"/>
      <c r="E353" s="12"/>
      <c r="F353" s="12"/>
      <c r="G353" s="13" t="str">
        <f>IF(OR(I353="Open",I353="Partially paid",I353="Due today",I353="Overdue",I353="Partially paid · overdue",I353="Paid",I353="Set as-of date"),ROUND(E353-IF(F353="",0,F353),2),"")</f>
        <v/>
      </c>
      <c r="H353" s="8"/>
      <c r="I353" s="14" t="str">
        <f>IF(AND(A353="",B353="",C353="",D353="",E353="",F353="",H353=""),"",IF(OR(A353="",B353="",C353="",D353="",E353=""),"Incomplete",IF(COUNTIF($L$5:$L$1004,L353)&gt;1,"Check invoice #",IF(OR(COUNT(E353)=0,AND(F353&lt;&gt;"",COUNT(F353)=0)),"Check payment",IF(OR(E353&lt;0,IF(F353="",0,F353)&lt;0,IF(F353="",0,F353)&gt;E353),"Check payment",IF(OR(COUNT(C353)=0,COUNT(D353)=0),"Check dates",IF(D353&lt;C353,"Check dates",IF(ROUND(E353-IF(F353="",0,F353),2)=0,"Paid",IF(Setup!$B$4="","Set as-of date",IF(D353=Setup!$B$4,"Due today",IF(D353&lt;Setup!$B$4,IF(IF(F353="",0,F353)&gt;0,"Partially paid · overdue","Overdue"),IF(IF(F353="",0,F353)&gt;0,"Partially paid","Open"))))))))))))</f>
        <v/>
      </c>
      <c r="J353" s="15" t="str">
        <f>IF(OR(I353="Overdue",I353="Partially paid · overdue"),DATEDIF(D353,Setup!$B$4,"D"),IF(OR(I353="Open",I353="Partially paid",I353="Due today"),0,""))</f>
        <v/>
      </c>
      <c r="K353" s="5"/>
      <c r="L353" t="str">
        <f>IF(A353="","","k"&amp;SUBSTITUTE(SUBSTITUTE(SUBSTITUTE(SUBSTITUTE(SUBSTITUTE(SUBSTITUTE(A353,"~","{t}"),"*","{s}"),"?","{q}"),"&lt;","{lt}"),"&gt;","{gt}"),"=","{eq}"))</f>
        <v/>
      </c>
    </row>
    <row r="354" spans="1:12" x14ac:dyDescent="0.25">
      <c r="A354" s="5"/>
      <c r="B354" s="5"/>
      <c r="C354" s="8"/>
      <c r="D354" s="8"/>
      <c r="E354" s="12"/>
      <c r="F354" s="12"/>
      <c r="G354" s="13" t="str">
        <f>IF(OR(I354="Open",I354="Partially paid",I354="Due today",I354="Overdue",I354="Partially paid · overdue",I354="Paid",I354="Set as-of date"),ROUND(E354-IF(F354="",0,F354),2),"")</f>
        <v/>
      </c>
      <c r="H354" s="8"/>
      <c r="I354" s="14" t="str">
        <f>IF(AND(A354="",B354="",C354="",D354="",E354="",F354="",H354=""),"",IF(OR(A354="",B354="",C354="",D354="",E354=""),"Incomplete",IF(COUNTIF($L$5:$L$1004,L354)&gt;1,"Check invoice #",IF(OR(COUNT(E354)=0,AND(F354&lt;&gt;"",COUNT(F354)=0)),"Check payment",IF(OR(E354&lt;0,IF(F354="",0,F354)&lt;0,IF(F354="",0,F354)&gt;E354),"Check payment",IF(OR(COUNT(C354)=0,COUNT(D354)=0),"Check dates",IF(D354&lt;C354,"Check dates",IF(ROUND(E354-IF(F354="",0,F354),2)=0,"Paid",IF(Setup!$B$4="","Set as-of date",IF(D354=Setup!$B$4,"Due today",IF(D354&lt;Setup!$B$4,IF(IF(F354="",0,F354)&gt;0,"Partially paid · overdue","Overdue"),IF(IF(F354="",0,F354)&gt;0,"Partially paid","Open"))))))))))))</f>
        <v/>
      </c>
      <c r="J354" s="15" t="str">
        <f>IF(OR(I354="Overdue",I354="Partially paid · overdue"),DATEDIF(D354,Setup!$B$4,"D"),IF(OR(I354="Open",I354="Partially paid",I354="Due today"),0,""))</f>
        <v/>
      </c>
      <c r="K354" s="5"/>
      <c r="L354" t="str">
        <f>IF(A354="","","k"&amp;SUBSTITUTE(SUBSTITUTE(SUBSTITUTE(SUBSTITUTE(SUBSTITUTE(SUBSTITUTE(A354,"~","{t}"),"*","{s}"),"?","{q}"),"&lt;","{lt}"),"&gt;","{gt}"),"=","{eq}"))</f>
        <v/>
      </c>
    </row>
    <row r="355" spans="1:12" x14ac:dyDescent="0.25">
      <c r="A355" s="5"/>
      <c r="B355" s="5"/>
      <c r="C355" s="8"/>
      <c r="D355" s="8"/>
      <c r="E355" s="12"/>
      <c r="F355" s="12"/>
      <c r="G355" s="13" t="str">
        <f>IF(OR(I355="Open",I355="Partially paid",I355="Due today",I355="Overdue",I355="Partially paid · overdue",I355="Paid",I355="Set as-of date"),ROUND(E355-IF(F355="",0,F355),2),"")</f>
        <v/>
      </c>
      <c r="H355" s="8"/>
      <c r="I355" s="14" t="str">
        <f>IF(AND(A355="",B355="",C355="",D355="",E355="",F355="",H355=""),"",IF(OR(A355="",B355="",C355="",D355="",E355=""),"Incomplete",IF(COUNTIF($L$5:$L$1004,L355)&gt;1,"Check invoice #",IF(OR(COUNT(E355)=0,AND(F355&lt;&gt;"",COUNT(F355)=0)),"Check payment",IF(OR(E355&lt;0,IF(F355="",0,F355)&lt;0,IF(F355="",0,F355)&gt;E355),"Check payment",IF(OR(COUNT(C355)=0,COUNT(D355)=0),"Check dates",IF(D355&lt;C355,"Check dates",IF(ROUND(E355-IF(F355="",0,F355),2)=0,"Paid",IF(Setup!$B$4="","Set as-of date",IF(D355=Setup!$B$4,"Due today",IF(D355&lt;Setup!$B$4,IF(IF(F355="",0,F355)&gt;0,"Partially paid · overdue","Overdue"),IF(IF(F355="",0,F355)&gt;0,"Partially paid","Open"))))))))))))</f>
        <v/>
      </c>
      <c r="J355" s="15" t="str">
        <f>IF(OR(I355="Overdue",I355="Partially paid · overdue"),DATEDIF(D355,Setup!$B$4,"D"),IF(OR(I355="Open",I355="Partially paid",I355="Due today"),0,""))</f>
        <v/>
      </c>
      <c r="K355" s="5"/>
      <c r="L355" t="str">
        <f>IF(A355="","","k"&amp;SUBSTITUTE(SUBSTITUTE(SUBSTITUTE(SUBSTITUTE(SUBSTITUTE(SUBSTITUTE(A355,"~","{t}"),"*","{s}"),"?","{q}"),"&lt;","{lt}"),"&gt;","{gt}"),"=","{eq}"))</f>
        <v/>
      </c>
    </row>
    <row r="356" spans="1:12" x14ac:dyDescent="0.25">
      <c r="A356" s="5"/>
      <c r="B356" s="5"/>
      <c r="C356" s="8"/>
      <c r="D356" s="8"/>
      <c r="E356" s="12"/>
      <c r="F356" s="12"/>
      <c r="G356" s="13" t="str">
        <f>IF(OR(I356="Open",I356="Partially paid",I356="Due today",I356="Overdue",I356="Partially paid · overdue",I356="Paid",I356="Set as-of date"),ROUND(E356-IF(F356="",0,F356),2),"")</f>
        <v/>
      </c>
      <c r="H356" s="8"/>
      <c r="I356" s="14" t="str">
        <f>IF(AND(A356="",B356="",C356="",D356="",E356="",F356="",H356=""),"",IF(OR(A356="",B356="",C356="",D356="",E356=""),"Incomplete",IF(COUNTIF($L$5:$L$1004,L356)&gt;1,"Check invoice #",IF(OR(COUNT(E356)=0,AND(F356&lt;&gt;"",COUNT(F356)=0)),"Check payment",IF(OR(E356&lt;0,IF(F356="",0,F356)&lt;0,IF(F356="",0,F356)&gt;E356),"Check payment",IF(OR(COUNT(C356)=0,COUNT(D356)=0),"Check dates",IF(D356&lt;C356,"Check dates",IF(ROUND(E356-IF(F356="",0,F356),2)=0,"Paid",IF(Setup!$B$4="","Set as-of date",IF(D356=Setup!$B$4,"Due today",IF(D356&lt;Setup!$B$4,IF(IF(F356="",0,F356)&gt;0,"Partially paid · overdue","Overdue"),IF(IF(F356="",0,F356)&gt;0,"Partially paid","Open"))))))))))))</f>
        <v/>
      </c>
      <c r="J356" s="15" t="str">
        <f>IF(OR(I356="Overdue",I356="Partially paid · overdue"),DATEDIF(D356,Setup!$B$4,"D"),IF(OR(I356="Open",I356="Partially paid",I356="Due today"),0,""))</f>
        <v/>
      </c>
      <c r="K356" s="5"/>
      <c r="L356" t="str">
        <f>IF(A356="","","k"&amp;SUBSTITUTE(SUBSTITUTE(SUBSTITUTE(SUBSTITUTE(SUBSTITUTE(SUBSTITUTE(A356,"~","{t}"),"*","{s}"),"?","{q}"),"&lt;","{lt}"),"&gt;","{gt}"),"=","{eq}"))</f>
        <v/>
      </c>
    </row>
    <row r="357" spans="1:12" x14ac:dyDescent="0.25">
      <c r="A357" s="5"/>
      <c r="B357" s="5"/>
      <c r="C357" s="8"/>
      <c r="D357" s="8"/>
      <c r="E357" s="12"/>
      <c r="F357" s="12"/>
      <c r="G357" s="13" t="str">
        <f>IF(OR(I357="Open",I357="Partially paid",I357="Due today",I357="Overdue",I357="Partially paid · overdue",I357="Paid",I357="Set as-of date"),ROUND(E357-IF(F357="",0,F357),2),"")</f>
        <v/>
      </c>
      <c r="H357" s="8"/>
      <c r="I357" s="14" t="str">
        <f>IF(AND(A357="",B357="",C357="",D357="",E357="",F357="",H357=""),"",IF(OR(A357="",B357="",C357="",D357="",E357=""),"Incomplete",IF(COUNTIF($L$5:$L$1004,L357)&gt;1,"Check invoice #",IF(OR(COUNT(E357)=0,AND(F357&lt;&gt;"",COUNT(F357)=0)),"Check payment",IF(OR(E357&lt;0,IF(F357="",0,F357)&lt;0,IF(F357="",0,F357)&gt;E357),"Check payment",IF(OR(COUNT(C357)=0,COUNT(D357)=0),"Check dates",IF(D357&lt;C357,"Check dates",IF(ROUND(E357-IF(F357="",0,F357),2)=0,"Paid",IF(Setup!$B$4="","Set as-of date",IF(D357=Setup!$B$4,"Due today",IF(D357&lt;Setup!$B$4,IF(IF(F357="",0,F357)&gt;0,"Partially paid · overdue","Overdue"),IF(IF(F357="",0,F357)&gt;0,"Partially paid","Open"))))))))))))</f>
        <v/>
      </c>
      <c r="J357" s="15" t="str">
        <f>IF(OR(I357="Overdue",I357="Partially paid · overdue"),DATEDIF(D357,Setup!$B$4,"D"),IF(OR(I357="Open",I357="Partially paid",I357="Due today"),0,""))</f>
        <v/>
      </c>
      <c r="K357" s="5"/>
      <c r="L357" t="str">
        <f>IF(A357="","","k"&amp;SUBSTITUTE(SUBSTITUTE(SUBSTITUTE(SUBSTITUTE(SUBSTITUTE(SUBSTITUTE(A357,"~","{t}"),"*","{s}"),"?","{q}"),"&lt;","{lt}"),"&gt;","{gt}"),"=","{eq}"))</f>
        <v/>
      </c>
    </row>
    <row r="358" spans="1:12" x14ac:dyDescent="0.25">
      <c r="A358" s="5"/>
      <c r="B358" s="5"/>
      <c r="C358" s="8"/>
      <c r="D358" s="8"/>
      <c r="E358" s="12"/>
      <c r="F358" s="12"/>
      <c r="G358" s="13" t="str">
        <f>IF(OR(I358="Open",I358="Partially paid",I358="Due today",I358="Overdue",I358="Partially paid · overdue",I358="Paid",I358="Set as-of date"),ROUND(E358-IF(F358="",0,F358),2),"")</f>
        <v/>
      </c>
      <c r="H358" s="8"/>
      <c r="I358" s="14" t="str">
        <f>IF(AND(A358="",B358="",C358="",D358="",E358="",F358="",H358=""),"",IF(OR(A358="",B358="",C358="",D358="",E358=""),"Incomplete",IF(COUNTIF($L$5:$L$1004,L358)&gt;1,"Check invoice #",IF(OR(COUNT(E358)=0,AND(F358&lt;&gt;"",COUNT(F358)=0)),"Check payment",IF(OR(E358&lt;0,IF(F358="",0,F358)&lt;0,IF(F358="",0,F358)&gt;E358),"Check payment",IF(OR(COUNT(C358)=0,COUNT(D358)=0),"Check dates",IF(D358&lt;C358,"Check dates",IF(ROUND(E358-IF(F358="",0,F358),2)=0,"Paid",IF(Setup!$B$4="","Set as-of date",IF(D358=Setup!$B$4,"Due today",IF(D358&lt;Setup!$B$4,IF(IF(F358="",0,F358)&gt;0,"Partially paid · overdue","Overdue"),IF(IF(F358="",0,F358)&gt;0,"Partially paid","Open"))))))))))))</f>
        <v/>
      </c>
      <c r="J358" s="15" t="str">
        <f>IF(OR(I358="Overdue",I358="Partially paid · overdue"),DATEDIF(D358,Setup!$B$4,"D"),IF(OR(I358="Open",I358="Partially paid",I358="Due today"),0,""))</f>
        <v/>
      </c>
      <c r="K358" s="5"/>
      <c r="L358" t="str">
        <f>IF(A358="","","k"&amp;SUBSTITUTE(SUBSTITUTE(SUBSTITUTE(SUBSTITUTE(SUBSTITUTE(SUBSTITUTE(A358,"~","{t}"),"*","{s}"),"?","{q}"),"&lt;","{lt}"),"&gt;","{gt}"),"=","{eq}"))</f>
        <v/>
      </c>
    </row>
    <row r="359" spans="1:12" x14ac:dyDescent="0.25">
      <c r="A359" s="5"/>
      <c r="B359" s="5"/>
      <c r="C359" s="8"/>
      <c r="D359" s="8"/>
      <c r="E359" s="12"/>
      <c r="F359" s="12"/>
      <c r="G359" s="13" t="str">
        <f>IF(OR(I359="Open",I359="Partially paid",I359="Due today",I359="Overdue",I359="Partially paid · overdue",I359="Paid",I359="Set as-of date"),ROUND(E359-IF(F359="",0,F359),2),"")</f>
        <v/>
      </c>
      <c r="H359" s="8"/>
      <c r="I359" s="14" t="str">
        <f>IF(AND(A359="",B359="",C359="",D359="",E359="",F359="",H359=""),"",IF(OR(A359="",B359="",C359="",D359="",E359=""),"Incomplete",IF(COUNTIF($L$5:$L$1004,L359)&gt;1,"Check invoice #",IF(OR(COUNT(E359)=0,AND(F359&lt;&gt;"",COUNT(F359)=0)),"Check payment",IF(OR(E359&lt;0,IF(F359="",0,F359)&lt;0,IF(F359="",0,F359)&gt;E359),"Check payment",IF(OR(COUNT(C359)=0,COUNT(D359)=0),"Check dates",IF(D359&lt;C359,"Check dates",IF(ROUND(E359-IF(F359="",0,F359),2)=0,"Paid",IF(Setup!$B$4="","Set as-of date",IF(D359=Setup!$B$4,"Due today",IF(D359&lt;Setup!$B$4,IF(IF(F359="",0,F359)&gt;0,"Partially paid · overdue","Overdue"),IF(IF(F359="",0,F359)&gt;0,"Partially paid","Open"))))))))))))</f>
        <v/>
      </c>
      <c r="J359" s="15" t="str">
        <f>IF(OR(I359="Overdue",I359="Partially paid · overdue"),DATEDIF(D359,Setup!$B$4,"D"),IF(OR(I359="Open",I359="Partially paid",I359="Due today"),0,""))</f>
        <v/>
      </c>
      <c r="K359" s="5"/>
      <c r="L359" t="str">
        <f>IF(A359="","","k"&amp;SUBSTITUTE(SUBSTITUTE(SUBSTITUTE(SUBSTITUTE(SUBSTITUTE(SUBSTITUTE(A359,"~","{t}"),"*","{s}"),"?","{q}"),"&lt;","{lt}"),"&gt;","{gt}"),"=","{eq}"))</f>
        <v/>
      </c>
    </row>
    <row r="360" spans="1:12" x14ac:dyDescent="0.25">
      <c r="A360" s="5"/>
      <c r="B360" s="5"/>
      <c r="C360" s="8"/>
      <c r="D360" s="8"/>
      <c r="E360" s="12"/>
      <c r="F360" s="12"/>
      <c r="G360" s="13" t="str">
        <f>IF(OR(I360="Open",I360="Partially paid",I360="Due today",I360="Overdue",I360="Partially paid · overdue",I360="Paid",I360="Set as-of date"),ROUND(E360-IF(F360="",0,F360),2),"")</f>
        <v/>
      </c>
      <c r="H360" s="8"/>
      <c r="I360" s="14" t="str">
        <f>IF(AND(A360="",B360="",C360="",D360="",E360="",F360="",H360=""),"",IF(OR(A360="",B360="",C360="",D360="",E360=""),"Incomplete",IF(COUNTIF($L$5:$L$1004,L360)&gt;1,"Check invoice #",IF(OR(COUNT(E360)=0,AND(F360&lt;&gt;"",COUNT(F360)=0)),"Check payment",IF(OR(E360&lt;0,IF(F360="",0,F360)&lt;0,IF(F360="",0,F360)&gt;E360),"Check payment",IF(OR(COUNT(C360)=0,COUNT(D360)=0),"Check dates",IF(D360&lt;C360,"Check dates",IF(ROUND(E360-IF(F360="",0,F360),2)=0,"Paid",IF(Setup!$B$4="","Set as-of date",IF(D360=Setup!$B$4,"Due today",IF(D360&lt;Setup!$B$4,IF(IF(F360="",0,F360)&gt;0,"Partially paid · overdue","Overdue"),IF(IF(F360="",0,F360)&gt;0,"Partially paid","Open"))))))))))))</f>
        <v/>
      </c>
      <c r="J360" s="15" t="str">
        <f>IF(OR(I360="Overdue",I360="Partially paid · overdue"),DATEDIF(D360,Setup!$B$4,"D"),IF(OR(I360="Open",I360="Partially paid",I360="Due today"),0,""))</f>
        <v/>
      </c>
      <c r="K360" s="5"/>
      <c r="L360" t="str">
        <f>IF(A360="","","k"&amp;SUBSTITUTE(SUBSTITUTE(SUBSTITUTE(SUBSTITUTE(SUBSTITUTE(SUBSTITUTE(A360,"~","{t}"),"*","{s}"),"?","{q}"),"&lt;","{lt}"),"&gt;","{gt}"),"=","{eq}"))</f>
        <v/>
      </c>
    </row>
    <row r="361" spans="1:12" x14ac:dyDescent="0.25">
      <c r="A361" s="5"/>
      <c r="B361" s="5"/>
      <c r="C361" s="8"/>
      <c r="D361" s="8"/>
      <c r="E361" s="12"/>
      <c r="F361" s="12"/>
      <c r="G361" s="13" t="str">
        <f>IF(OR(I361="Open",I361="Partially paid",I361="Due today",I361="Overdue",I361="Partially paid · overdue",I361="Paid",I361="Set as-of date"),ROUND(E361-IF(F361="",0,F361),2),"")</f>
        <v/>
      </c>
      <c r="H361" s="8"/>
      <c r="I361" s="14" t="str">
        <f>IF(AND(A361="",B361="",C361="",D361="",E361="",F361="",H361=""),"",IF(OR(A361="",B361="",C361="",D361="",E361=""),"Incomplete",IF(COUNTIF($L$5:$L$1004,L361)&gt;1,"Check invoice #",IF(OR(COUNT(E361)=0,AND(F361&lt;&gt;"",COUNT(F361)=0)),"Check payment",IF(OR(E361&lt;0,IF(F361="",0,F361)&lt;0,IF(F361="",0,F361)&gt;E361),"Check payment",IF(OR(COUNT(C361)=0,COUNT(D361)=0),"Check dates",IF(D361&lt;C361,"Check dates",IF(ROUND(E361-IF(F361="",0,F361),2)=0,"Paid",IF(Setup!$B$4="","Set as-of date",IF(D361=Setup!$B$4,"Due today",IF(D361&lt;Setup!$B$4,IF(IF(F361="",0,F361)&gt;0,"Partially paid · overdue","Overdue"),IF(IF(F361="",0,F361)&gt;0,"Partially paid","Open"))))))))))))</f>
        <v/>
      </c>
      <c r="J361" s="15" t="str">
        <f>IF(OR(I361="Overdue",I361="Partially paid · overdue"),DATEDIF(D361,Setup!$B$4,"D"),IF(OR(I361="Open",I361="Partially paid",I361="Due today"),0,""))</f>
        <v/>
      </c>
      <c r="K361" s="5"/>
      <c r="L361" t="str">
        <f>IF(A361="","","k"&amp;SUBSTITUTE(SUBSTITUTE(SUBSTITUTE(SUBSTITUTE(SUBSTITUTE(SUBSTITUTE(A361,"~","{t}"),"*","{s}"),"?","{q}"),"&lt;","{lt}"),"&gt;","{gt}"),"=","{eq}"))</f>
        <v/>
      </c>
    </row>
    <row r="362" spans="1:12" x14ac:dyDescent="0.25">
      <c r="A362" s="5"/>
      <c r="B362" s="5"/>
      <c r="C362" s="8"/>
      <c r="D362" s="8"/>
      <c r="E362" s="12"/>
      <c r="F362" s="12"/>
      <c r="G362" s="13" t="str">
        <f>IF(OR(I362="Open",I362="Partially paid",I362="Due today",I362="Overdue",I362="Partially paid · overdue",I362="Paid",I362="Set as-of date"),ROUND(E362-IF(F362="",0,F362),2),"")</f>
        <v/>
      </c>
      <c r="H362" s="8"/>
      <c r="I362" s="14" t="str">
        <f>IF(AND(A362="",B362="",C362="",D362="",E362="",F362="",H362=""),"",IF(OR(A362="",B362="",C362="",D362="",E362=""),"Incomplete",IF(COUNTIF($L$5:$L$1004,L362)&gt;1,"Check invoice #",IF(OR(COUNT(E362)=0,AND(F362&lt;&gt;"",COUNT(F362)=0)),"Check payment",IF(OR(E362&lt;0,IF(F362="",0,F362)&lt;0,IF(F362="",0,F362)&gt;E362),"Check payment",IF(OR(COUNT(C362)=0,COUNT(D362)=0),"Check dates",IF(D362&lt;C362,"Check dates",IF(ROUND(E362-IF(F362="",0,F362),2)=0,"Paid",IF(Setup!$B$4="","Set as-of date",IF(D362=Setup!$B$4,"Due today",IF(D362&lt;Setup!$B$4,IF(IF(F362="",0,F362)&gt;0,"Partially paid · overdue","Overdue"),IF(IF(F362="",0,F362)&gt;0,"Partially paid","Open"))))))))))))</f>
        <v/>
      </c>
      <c r="J362" s="15" t="str">
        <f>IF(OR(I362="Overdue",I362="Partially paid · overdue"),DATEDIF(D362,Setup!$B$4,"D"),IF(OR(I362="Open",I362="Partially paid",I362="Due today"),0,""))</f>
        <v/>
      </c>
      <c r="K362" s="5"/>
      <c r="L362" t="str">
        <f>IF(A362="","","k"&amp;SUBSTITUTE(SUBSTITUTE(SUBSTITUTE(SUBSTITUTE(SUBSTITUTE(SUBSTITUTE(A362,"~","{t}"),"*","{s}"),"?","{q}"),"&lt;","{lt}"),"&gt;","{gt}"),"=","{eq}"))</f>
        <v/>
      </c>
    </row>
    <row r="363" spans="1:12" x14ac:dyDescent="0.25">
      <c r="A363" s="5"/>
      <c r="B363" s="5"/>
      <c r="C363" s="8"/>
      <c r="D363" s="8"/>
      <c r="E363" s="12"/>
      <c r="F363" s="12"/>
      <c r="G363" s="13" t="str">
        <f>IF(OR(I363="Open",I363="Partially paid",I363="Due today",I363="Overdue",I363="Partially paid · overdue",I363="Paid",I363="Set as-of date"),ROUND(E363-IF(F363="",0,F363),2),"")</f>
        <v/>
      </c>
      <c r="H363" s="8"/>
      <c r="I363" s="14" t="str">
        <f>IF(AND(A363="",B363="",C363="",D363="",E363="",F363="",H363=""),"",IF(OR(A363="",B363="",C363="",D363="",E363=""),"Incomplete",IF(COUNTIF($L$5:$L$1004,L363)&gt;1,"Check invoice #",IF(OR(COUNT(E363)=0,AND(F363&lt;&gt;"",COUNT(F363)=0)),"Check payment",IF(OR(E363&lt;0,IF(F363="",0,F363)&lt;0,IF(F363="",0,F363)&gt;E363),"Check payment",IF(OR(COUNT(C363)=0,COUNT(D363)=0),"Check dates",IF(D363&lt;C363,"Check dates",IF(ROUND(E363-IF(F363="",0,F363),2)=0,"Paid",IF(Setup!$B$4="","Set as-of date",IF(D363=Setup!$B$4,"Due today",IF(D363&lt;Setup!$B$4,IF(IF(F363="",0,F363)&gt;0,"Partially paid · overdue","Overdue"),IF(IF(F363="",0,F363)&gt;0,"Partially paid","Open"))))))))))))</f>
        <v/>
      </c>
      <c r="J363" s="15" t="str">
        <f>IF(OR(I363="Overdue",I363="Partially paid · overdue"),DATEDIF(D363,Setup!$B$4,"D"),IF(OR(I363="Open",I363="Partially paid",I363="Due today"),0,""))</f>
        <v/>
      </c>
      <c r="K363" s="5"/>
      <c r="L363" t="str">
        <f>IF(A363="","","k"&amp;SUBSTITUTE(SUBSTITUTE(SUBSTITUTE(SUBSTITUTE(SUBSTITUTE(SUBSTITUTE(A363,"~","{t}"),"*","{s}"),"?","{q}"),"&lt;","{lt}"),"&gt;","{gt}"),"=","{eq}"))</f>
        <v/>
      </c>
    </row>
    <row r="364" spans="1:12" x14ac:dyDescent="0.25">
      <c r="A364" s="5"/>
      <c r="B364" s="5"/>
      <c r="C364" s="8"/>
      <c r="D364" s="8"/>
      <c r="E364" s="12"/>
      <c r="F364" s="12"/>
      <c r="G364" s="13" t="str">
        <f>IF(OR(I364="Open",I364="Partially paid",I364="Due today",I364="Overdue",I364="Partially paid · overdue",I364="Paid",I364="Set as-of date"),ROUND(E364-IF(F364="",0,F364),2),"")</f>
        <v/>
      </c>
      <c r="H364" s="8"/>
      <c r="I364" s="14" t="str">
        <f>IF(AND(A364="",B364="",C364="",D364="",E364="",F364="",H364=""),"",IF(OR(A364="",B364="",C364="",D364="",E364=""),"Incomplete",IF(COUNTIF($L$5:$L$1004,L364)&gt;1,"Check invoice #",IF(OR(COUNT(E364)=0,AND(F364&lt;&gt;"",COUNT(F364)=0)),"Check payment",IF(OR(E364&lt;0,IF(F364="",0,F364)&lt;0,IF(F364="",0,F364)&gt;E364),"Check payment",IF(OR(COUNT(C364)=0,COUNT(D364)=0),"Check dates",IF(D364&lt;C364,"Check dates",IF(ROUND(E364-IF(F364="",0,F364),2)=0,"Paid",IF(Setup!$B$4="","Set as-of date",IF(D364=Setup!$B$4,"Due today",IF(D364&lt;Setup!$B$4,IF(IF(F364="",0,F364)&gt;0,"Partially paid · overdue","Overdue"),IF(IF(F364="",0,F364)&gt;0,"Partially paid","Open"))))))))))))</f>
        <v/>
      </c>
      <c r="J364" s="15" t="str">
        <f>IF(OR(I364="Overdue",I364="Partially paid · overdue"),DATEDIF(D364,Setup!$B$4,"D"),IF(OR(I364="Open",I364="Partially paid",I364="Due today"),0,""))</f>
        <v/>
      </c>
      <c r="K364" s="5"/>
      <c r="L364" t="str">
        <f>IF(A364="","","k"&amp;SUBSTITUTE(SUBSTITUTE(SUBSTITUTE(SUBSTITUTE(SUBSTITUTE(SUBSTITUTE(A364,"~","{t}"),"*","{s}"),"?","{q}"),"&lt;","{lt}"),"&gt;","{gt}"),"=","{eq}"))</f>
        <v/>
      </c>
    </row>
    <row r="365" spans="1:12" x14ac:dyDescent="0.25">
      <c r="A365" s="5"/>
      <c r="B365" s="5"/>
      <c r="C365" s="8"/>
      <c r="D365" s="8"/>
      <c r="E365" s="12"/>
      <c r="F365" s="12"/>
      <c r="G365" s="13" t="str">
        <f>IF(OR(I365="Open",I365="Partially paid",I365="Due today",I365="Overdue",I365="Partially paid · overdue",I365="Paid",I365="Set as-of date"),ROUND(E365-IF(F365="",0,F365),2),"")</f>
        <v/>
      </c>
      <c r="H365" s="8"/>
      <c r="I365" s="14" t="str">
        <f>IF(AND(A365="",B365="",C365="",D365="",E365="",F365="",H365=""),"",IF(OR(A365="",B365="",C365="",D365="",E365=""),"Incomplete",IF(COUNTIF($L$5:$L$1004,L365)&gt;1,"Check invoice #",IF(OR(COUNT(E365)=0,AND(F365&lt;&gt;"",COUNT(F365)=0)),"Check payment",IF(OR(E365&lt;0,IF(F365="",0,F365)&lt;0,IF(F365="",0,F365)&gt;E365),"Check payment",IF(OR(COUNT(C365)=0,COUNT(D365)=0),"Check dates",IF(D365&lt;C365,"Check dates",IF(ROUND(E365-IF(F365="",0,F365),2)=0,"Paid",IF(Setup!$B$4="","Set as-of date",IF(D365=Setup!$B$4,"Due today",IF(D365&lt;Setup!$B$4,IF(IF(F365="",0,F365)&gt;0,"Partially paid · overdue","Overdue"),IF(IF(F365="",0,F365)&gt;0,"Partially paid","Open"))))))))))))</f>
        <v/>
      </c>
      <c r="J365" s="15" t="str">
        <f>IF(OR(I365="Overdue",I365="Partially paid · overdue"),DATEDIF(D365,Setup!$B$4,"D"),IF(OR(I365="Open",I365="Partially paid",I365="Due today"),0,""))</f>
        <v/>
      </c>
      <c r="K365" s="5"/>
      <c r="L365" t="str">
        <f>IF(A365="","","k"&amp;SUBSTITUTE(SUBSTITUTE(SUBSTITUTE(SUBSTITUTE(SUBSTITUTE(SUBSTITUTE(A365,"~","{t}"),"*","{s}"),"?","{q}"),"&lt;","{lt}"),"&gt;","{gt}"),"=","{eq}"))</f>
        <v/>
      </c>
    </row>
    <row r="366" spans="1:12" x14ac:dyDescent="0.25">
      <c r="A366" s="5"/>
      <c r="B366" s="5"/>
      <c r="C366" s="8"/>
      <c r="D366" s="8"/>
      <c r="E366" s="12"/>
      <c r="F366" s="12"/>
      <c r="G366" s="13" t="str">
        <f>IF(OR(I366="Open",I366="Partially paid",I366="Due today",I366="Overdue",I366="Partially paid · overdue",I366="Paid",I366="Set as-of date"),ROUND(E366-IF(F366="",0,F366),2),"")</f>
        <v/>
      </c>
      <c r="H366" s="8"/>
      <c r="I366" s="14" t="str">
        <f>IF(AND(A366="",B366="",C366="",D366="",E366="",F366="",H366=""),"",IF(OR(A366="",B366="",C366="",D366="",E366=""),"Incomplete",IF(COUNTIF($L$5:$L$1004,L366)&gt;1,"Check invoice #",IF(OR(COUNT(E366)=0,AND(F366&lt;&gt;"",COUNT(F366)=0)),"Check payment",IF(OR(E366&lt;0,IF(F366="",0,F366)&lt;0,IF(F366="",0,F366)&gt;E366),"Check payment",IF(OR(COUNT(C366)=0,COUNT(D366)=0),"Check dates",IF(D366&lt;C366,"Check dates",IF(ROUND(E366-IF(F366="",0,F366),2)=0,"Paid",IF(Setup!$B$4="","Set as-of date",IF(D366=Setup!$B$4,"Due today",IF(D366&lt;Setup!$B$4,IF(IF(F366="",0,F366)&gt;0,"Partially paid · overdue","Overdue"),IF(IF(F366="",0,F366)&gt;0,"Partially paid","Open"))))))))))))</f>
        <v/>
      </c>
      <c r="J366" s="15" t="str">
        <f>IF(OR(I366="Overdue",I366="Partially paid · overdue"),DATEDIF(D366,Setup!$B$4,"D"),IF(OR(I366="Open",I366="Partially paid",I366="Due today"),0,""))</f>
        <v/>
      </c>
      <c r="K366" s="5"/>
      <c r="L366" t="str">
        <f>IF(A366="","","k"&amp;SUBSTITUTE(SUBSTITUTE(SUBSTITUTE(SUBSTITUTE(SUBSTITUTE(SUBSTITUTE(A366,"~","{t}"),"*","{s}"),"?","{q}"),"&lt;","{lt}"),"&gt;","{gt}"),"=","{eq}"))</f>
        <v/>
      </c>
    </row>
    <row r="367" spans="1:12" x14ac:dyDescent="0.25">
      <c r="A367" s="5"/>
      <c r="B367" s="5"/>
      <c r="C367" s="8"/>
      <c r="D367" s="8"/>
      <c r="E367" s="12"/>
      <c r="F367" s="12"/>
      <c r="G367" s="13" t="str">
        <f>IF(OR(I367="Open",I367="Partially paid",I367="Due today",I367="Overdue",I367="Partially paid · overdue",I367="Paid",I367="Set as-of date"),ROUND(E367-IF(F367="",0,F367),2),"")</f>
        <v/>
      </c>
      <c r="H367" s="8"/>
      <c r="I367" s="14" t="str">
        <f>IF(AND(A367="",B367="",C367="",D367="",E367="",F367="",H367=""),"",IF(OR(A367="",B367="",C367="",D367="",E367=""),"Incomplete",IF(COUNTIF($L$5:$L$1004,L367)&gt;1,"Check invoice #",IF(OR(COUNT(E367)=0,AND(F367&lt;&gt;"",COUNT(F367)=0)),"Check payment",IF(OR(E367&lt;0,IF(F367="",0,F367)&lt;0,IF(F367="",0,F367)&gt;E367),"Check payment",IF(OR(COUNT(C367)=0,COUNT(D367)=0),"Check dates",IF(D367&lt;C367,"Check dates",IF(ROUND(E367-IF(F367="",0,F367),2)=0,"Paid",IF(Setup!$B$4="","Set as-of date",IF(D367=Setup!$B$4,"Due today",IF(D367&lt;Setup!$B$4,IF(IF(F367="",0,F367)&gt;0,"Partially paid · overdue","Overdue"),IF(IF(F367="",0,F367)&gt;0,"Partially paid","Open"))))))))))))</f>
        <v/>
      </c>
      <c r="J367" s="15" t="str">
        <f>IF(OR(I367="Overdue",I367="Partially paid · overdue"),DATEDIF(D367,Setup!$B$4,"D"),IF(OR(I367="Open",I367="Partially paid",I367="Due today"),0,""))</f>
        <v/>
      </c>
      <c r="K367" s="5"/>
      <c r="L367" t="str">
        <f>IF(A367="","","k"&amp;SUBSTITUTE(SUBSTITUTE(SUBSTITUTE(SUBSTITUTE(SUBSTITUTE(SUBSTITUTE(A367,"~","{t}"),"*","{s}"),"?","{q}"),"&lt;","{lt}"),"&gt;","{gt}"),"=","{eq}"))</f>
        <v/>
      </c>
    </row>
    <row r="368" spans="1:12" x14ac:dyDescent="0.25">
      <c r="A368" s="5"/>
      <c r="B368" s="5"/>
      <c r="C368" s="8"/>
      <c r="D368" s="8"/>
      <c r="E368" s="12"/>
      <c r="F368" s="12"/>
      <c r="G368" s="13" t="str">
        <f>IF(OR(I368="Open",I368="Partially paid",I368="Due today",I368="Overdue",I368="Partially paid · overdue",I368="Paid",I368="Set as-of date"),ROUND(E368-IF(F368="",0,F368),2),"")</f>
        <v/>
      </c>
      <c r="H368" s="8"/>
      <c r="I368" s="14" t="str">
        <f>IF(AND(A368="",B368="",C368="",D368="",E368="",F368="",H368=""),"",IF(OR(A368="",B368="",C368="",D368="",E368=""),"Incomplete",IF(COUNTIF($L$5:$L$1004,L368)&gt;1,"Check invoice #",IF(OR(COUNT(E368)=0,AND(F368&lt;&gt;"",COUNT(F368)=0)),"Check payment",IF(OR(E368&lt;0,IF(F368="",0,F368)&lt;0,IF(F368="",0,F368)&gt;E368),"Check payment",IF(OR(COUNT(C368)=0,COUNT(D368)=0),"Check dates",IF(D368&lt;C368,"Check dates",IF(ROUND(E368-IF(F368="",0,F368),2)=0,"Paid",IF(Setup!$B$4="","Set as-of date",IF(D368=Setup!$B$4,"Due today",IF(D368&lt;Setup!$B$4,IF(IF(F368="",0,F368)&gt;0,"Partially paid · overdue","Overdue"),IF(IF(F368="",0,F368)&gt;0,"Partially paid","Open"))))))))))))</f>
        <v/>
      </c>
      <c r="J368" s="15" t="str">
        <f>IF(OR(I368="Overdue",I368="Partially paid · overdue"),DATEDIF(D368,Setup!$B$4,"D"),IF(OR(I368="Open",I368="Partially paid",I368="Due today"),0,""))</f>
        <v/>
      </c>
      <c r="K368" s="5"/>
      <c r="L368" t="str">
        <f>IF(A368="","","k"&amp;SUBSTITUTE(SUBSTITUTE(SUBSTITUTE(SUBSTITUTE(SUBSTITUTE(SUBSTITUTE(A368,"~","{t}"),"*","{s}"),"?","{q}"),"&lt;","{lt}"),"&gt;","{gt}"),"=","{eq}"))</f>
        <v/>
      </c>
    </row>
    <row r="369" spans="1:12" x14ac:dyDescent="0.25">
      <c r="A369" s="5"/>
      <c r="B369" s="5"/>
      <c r="C369" s="8"/>
      <c r="D369" s="8"/>
      <c r="E369" s="12"/>
      <c r="F369" s="12"/>
      <c r="G369" s="13" t="str">
        <f>IF(OR(I369="Open",I369="Partially paid",I369="Due today",I369="Overdue",I369="Partially paid · overdue",I369="Paid",I369="Set as-of date"),ROUND(E369-IF(F369="",0,F369),2),"")</f>
        <v/>
      </c>
      <c r="H369" s="8"/>
      <c r="I369" s="14" t="str">
        <f>IF(AND(A369="",B369="",C369="",D369="",E369="",F369="",H369=""),"",IF(OR(A369="",B369="",C369="",D369="",E369=""),"Incomplete",IF(COUNTIF($L$5:$L$1004,L369)&gt;1,"Check invoice #",IF(OR(COUNT(E369)=0,AND(F369&lt;&gt;"",COUNT(F369)=0)),"Check payment",IF(OR(E369&lt;0,IF(F369="",0,F369)&lt;0,IF(F369="",0,F369)&gt;E369),"Check payment",IF(OR(COUNT(C369)=0,COUNT(D369)=0),"Check dates",IF(D369&lt;C369,"Check dates",IF(ROUND(E369-IF(F369="",0,F369),2)=0,"Paid",IF(Setup!$B$4="","Set as-of date",IF(D369=Setup!$B$4,"Due today",IF(D369&lt;Setup!$B$4,IF(IF(F369="",0,F369)&gt;0,"Partially paid · overdue","Overdue"),IF(IF(F369="",0,F369)&gt;0,"Partially paid","Open"))))))))))))</f>
        <v/>
      </c>
      <c r="J369" s="15" t="str">
        <f>IF(OR(I369="Overdue",I369="Partially paid · overdue"),DATEDIF(D369,Setup!$B$4,"D"),IF(OR(I369="Open",I369="Partially paid",I369="Due today"),0,""))</f>
        <v/>
      </c>
      <c r="K369" s="5"/>
      <c r="L369" t="str">
        <f>IF(A369="","","k"&amp;SUBSTITUTE(SUBSTITUTE(SUBSTITUTE(SUBSTITUTE(SUBSTITUTE(SUBSTITUTE(A369,"~","{t}"),"*","{s}"),"?","{q}"),"&lt;","{lt}"),"&gt;","{gt}"),"=","{eq}"))</f>
        <v/>
      </c>
    </row>
    <row r="370" spans="1:12" x14ac:dyDescent="0.25">
      <c r="A370" s="5"/>
      <c r="B370" s="5"/>
      <c r="C370" s="8"/>
      <c r="D370" s="8"/>
      <c r="E370" s="12"/>
      <c r="F370" s="12"/>
      <c r="G370" s="13" t="str">
        <f>IF(OR(I370="Open",I370="Partially paid",I370="Due today",I370="Overdue",I370="Partially paid · overdue",I370="Paid",I370="Set as-of date"),ROUND(E370-IF(F370="",0,F370),2),"")</f>
        <v/>
      </c>
      <c r="H370" s="8"/>
      <c r="I370" s="14" t="str">
        <f>IF(AND(A370="",B370="",C370="",D370="",E370="",F370="",H370=""),"",IF(OR(A370="",B370="",C370="",D370="",E370=""),"Incomplete",IF(COUNTIF($L$5:$L$1004,L370)&gt;1,"Check invoice #",IF(OR(COUNT(E370)=0,AND(F370&lt;&gt;"",COUNT(F370)=0)),"Check payment",IF(OR(E370&lt;0,IF(F370="",0,F370)&lt;0,IF(F370="",0,F370)&gt;E370),"Check payment",IF(OR(COUNT(C370)=0,COUNT(D370)=0),"Check dates",IF(D370&lt;C370,"Check dates",IF(ROUND(E370-IF(F370="",0,F370),2)=0,"Paid",IF(Setup!$B$4="","Set as-of date",IF(D370=Setup!$B$4,"Due today",IF(D370&lt;Setup!$B$4,IF(IF(F370="",0,F370)&gt;0,"Partially paid · overdue","Overdue"),IF(IF(F370="",0,F370)&gt;0,"Partially paid","Open"))))))))))))</f>
        <v/>
      </c>
      <c r="J370" s="15" t="str">
        <f>IF(OR(I370="Overdue",I370="Partially paid · overdue"),DATEDIF(D370,Setup!$B$4,"D"),IF(OR(I370="Open",I370="Partially paid",I370="Due today"),0,""))</f>
        <v/>
      </c>
      <c r="K370" s="5"/>
      <c r="L370" t="str">
        <f>IF(A370="","","k"&amp;SUBSTITUTE(SUBSTITUTE(SUBSTITUTE(SUBSTITUTE(SUBSTITUTE(SUBSTITUTE(A370,"~","{t}"),"*","{s}"),"?","{q}"),"&lt;","{lt}"),"&gt;","{gt}"),"=","{eq}"))</f>
        <v/>
      </c>
    </row>
    <row r="371" spans="1:12" x14ac:dyDescent="0.25">
      <c r="A371" s="5"/>
      <c r="B371" s="5"/>
      <c r="C371" s="8"/>
      <c r="D371" s="8"/>
      <c r="E371" s="12"/>
      <c r="F371" s="12"/>
      <c r="G371" s="13" t="str">
        <f>IF(OR(I371="Open",I371="Partially paid",I371="Due today",I371="Overdue",I371="Partially paid · overdue",I371="Paid",I371="Set as-of date"),ROUND(E371-IF(F371="",0,F371),2),"")</f>
        <v/>
      </c>
      <c r="H371" s="8"/>
      <c r="I371" s="14" t="str">
        <f>IF(AND(A371="",B371="",C371="",D371="",E371="",F371="",H371=""),"",IF(OR(A371="",B371="",C371="",D371="",E371=""),"Incomplete",IF(COUNTIF($L$5:$L$1004,L371)&gt;1,"Check invoice #",IF(OR(COUNT(E371)=0,AND(F371&lt;&gt;"",COUNT(F371)=0)),"Check payment",IF(OR(E371&lt;0,IF(F371="",0,F371)&lt;0,IF(F371="",0,F371)&gt;E371),"Check payment",IF(OR(COUNT(C371)=0,COUNT(D371)=0),"Check dates",IF(D371&lt;C371,"Check dates",IF(ROUND(E371-IF(F371="",0,F371),2)=0,"Paid",IF(Setup!$B$4="","Set as-of date",IF(D371=Setup!$B$4,"Due today",IF(D371&lt;Setup!$B$4,IF(IF(F371="",0,F371)&gt;0,"Partially paid · overdue","Overdue"),IF(IF(F371="",0,F371)&gt;0,"Partially paid","Open"))))))))))))</f>
        <v/>
      </c>
      <c r="J371" s="15" t="str">
        <f>IF(OR(I371="Overdue",I371="Partially paid · overdue"),DATEDIF(D371,Setup!$B$4,"D"),IF(OR(I371="Open",I371="Partially paid",I371="Due today"),0,""))</f>
        <v/>
      </c>
      <c r="K371" s="5"/>
      <c r="L371" t="str">
        <f>IF(A371="","","k"&amp;SUBSTITUTE(SUBSTITUTE(SUBSTITUTE(SUBSTITUTE(SUBSTITUTE(SUBSTITUTE(A371,"~","{t}"),"*","{s}"),"?","{q}"),"&lt;","{lt}"),"&gt;","{gt}"),"=","{eq}"))</f>
        <v/>
      </c>
    </row>
    <row r="372" spans="1:12" x14ac:dyDescent="0.25">
      <c r="A372" s="5"/>
      <c r="B372" s="5"/>
      <c r="C372" s="8"/>
      <c r="D372" s="8"/>
      <c r="E372" s="12"/>
      <c r="F372" s="12"/>
      <c r="G372" s="13" t="str">
        <f>IF(OR(I372="Open",I372="Partially paid",I372="Due today",I372="Overdue",I372="Partially paid · overdue",I372="Paid",I372="Set as-of date"),ROUND(E372-IF(F372="",0,F372),2),"")</f>
        <v/>
      </c>
      <c r="H372" s="8"/>
      <c r="I372" s="14" t="str">
        <f>IF(AND(A372="",B372="",C372="",D372="",E372="",F372="",H372=""),"",IF(OR(A372="",B372="",C372="",D372="",E372=""),"Incomplete",IF(COUNTIF($L$5:$L$1004,L372)&gt;1,"Check invoice #",IF(OR(COUNT(E372)=0,AND(F372&lt;&gt;"",COUNT(F372)=0)),"Check payment",IF(OR(E372&lt;0,IF(F372="",0,F372)&lt;0,IF(F372="",0,F372)&gt;E372),"Check payment",IF(OR(COUNT(C372)=0,COUNT(D372)=0),"Check dates",IF(D372&lt;C372,"Check dates",IF(ROUND(E372-IF(F372="",0,F372),2)=0,"Paid",IF(Setup!$B$4="","Set as-of date",IF(D372=Setup!$B$4,"Due today",IF(D372&lt;Setup!$B$4,IF(IF(F372="",0,F372)&gt;0,"Partially paid · overdue","Overdue"),IF(IF(F372="",0,F372)&gt;0,"Partially paid","Open"))))))))))))</f>
        <v/>
      </c>
      <c r="J372" s="15" t="str">
        <f>IF(OR(I372="Overdue",I372="Partially paid · overdue"),DATEDIF(D372,Setup!$B$4,"D"),IF(OR(I372="Open",I372="Partially paid",I372="Due today"),0,""))</f>
        <v/>
      </c>
      <c r="K372" s="5"/>
      <c r="L372" t="str">
        <f>IF(A372="","","k"&amp;SUBSTITUTE(SUBSTITUTE(SUBSTITUTE(SUBSTITUTE(SUBSTITUTE(SUBSTITUTE(A372,"~","{t}"),"*","{s}"),"?","{q}"),"&lt;","{lt}"),"&gt;","{gt}"),"=","{eq}"))</f>
        <v/>
      </c>
    </row>
    <row r="373" spans="1:12" x14ac:dyDescent="0.25">
      <c r="A373" s="5"/>
      <c r="B373" s="5"/>
      <c r="C373" s="8"/>
      <c r="D373" s="8"/>
      <c r="E373" s="12"/>
      <c r="F373" s="12"/>
      <c r="G373" s="13" t="str">
        <f>IF(OR(I373="Open",I373="Partially paid",I373="Due today",I373="Overdue",I373="Partially paid · overdue",I373="Paid",I373="Set as-of date"),ROUND(E373-IF(F373="",0,F373),2),"")</f>
        <v/>
      </c>
      <c r="H373" s="8"/>
      <c r="I373" s="14" t="str">
        <f>IF(AND(A373="",B373="",C373="",D373="",E373="",F373="",H373=""),"",IF(OR(A373="",B373="",C373="",D373="",E373=""),"Incomplete",IF(COUNTIF($L$5:$L$1004,L373)&gt;1,"Check invoice #",IF(OR(COUNT(E373)=0,AND(F373&lt;&gt;"",COUNT(F373)=0)),"Check payment",IF(OR(E373&lt;0,IF(F373="",0,F373)&lt;0,IF(F373="",0,F373)&gt;E373),"Check payment",IF(OR(COUNT(C373)=0,COUNT(D373)=0),"Check dates",IF(D373&lt;C373,"Check dates",IF(ROUND(E373-IF(F373="",0,F373),2)=0,"Paid",IF(Setup!$B$4="","Set as-of date",IF(D373=Setup!$B$4,"Due today",IF(D373&lt;Setup!$B$4,IF(IF(F373="",0,F373)&gt;0,"Partially paid · overdue","Overdue"),IF(IF(F373="",0,F373)&gt;0,"Partially paid","Open"))))))))))))</f>
        <v/>
      </c>
      <c r="J373" s="15" t="str">
        <f>IF(OR(I373="Overdue",I373="Partially paid · overdue"),DATEDIF(D373,Setup!$B$4,"D"),IF(OR(I373="Open",I373="Partially paid",I373="Due today"),0,""))</f>
        <v/>
      </c>
      <c r="K373" s="5"/>
      <c r="L373" t="str">
        <f>IF(A373="","","k"&amp;SUBSTITUTE(SUBSTITUTE(SUBSTITUTE(SUBSTITUTE(SUBSTITUTE(SUBSTITUTE(A373,"~","{t}"),"*","{s}"),"?","{q}"),"&lt;","{lt}"),"&gt;","{gt}"),"=","{eq}"))</f>
        <v/>
      </c>
    </row>
    <row r="374" spans="1:12" x14ac:dyDescent="0.25">
      <c r="A374" s="5"/>
      <c r="B374" s="5"/>
      <c r="C374" s="8"/>
      <c r="D374" s="8"/>
      <c r="E374" s="12"/>
      <c r="F374" s="12"/>
      <c r="G374" s="13" t="str">
        <f>IF(OR(I374="Open",I374="Partially paid",I374="Due today",I374="Overdue",I374="Partially paid · overdue",I374="Paid",I374="Set as-of date"),ROUND(E374-IF(F374="",0,F374),2),"")</f>
        <v/>
      </c>
      <c r="H374" s="8"/>
      <c r="I374" s="14" t="str">
        <f>IF(AND(A374="",B374="",C374="",D374="",E374="",F374="",H374=""),"",IF(OR(A374="",B374="",C374="",D374="",E374=""),"Incomplete",IF(COUNTIF($L$5:$L$1004,L374)&gt;1,"Check invoice #",IF(OR(COUNT(E374)=0,AND(F374&lt;&gt;"",COUNT(F374)=0)),"Check payment",IF(OR(E374&lt;0,IF(F374="",0,F374)&lt;0,IF(F374="",0,F374)&gt;E374),"Check payment",IF(OR(COUNT(C374)=0,COUNT(D374)=0),"Check dates",IF(D374&lt;C374,"Check dates",IF(ROUND(E374-IF(F374="",0,F374),2)=0,"Paid",IF(Setup!$B$4="","Set as-of date",IF(D374=Setup!$B$4,"Due today",IF(D374&lt;Setup!$B$4,IF(IF(F374="",0,F374)&gt;0,"Partially paid · overdue","Overdue"),IF(IF(F374="",0,F374)&gt;0,"Partially paid","Open"))))))))))))</f>
        <v/>
      </c>
      <c r="J374" s="15" t="str">
        <f>IF(OR(I374="Overdue",I374="Partially paid · overdue"),DATEDIF(D374,Setup!$B$4,"D"),IF(OR(I374="Open",I374="Partially paid",I374="Due today"),0,""))</f>
        <v/>
      </c>
      <c r="K374" s="5"/>
      <c r="L374" t="str">
        <f>IF(A374="","","k"&amp;SUBSTITUTE(SUBSTITUTE(SUBSTITUTE(SUBSTITUTE(SUBSTITUTE(SUBSTITUTE(A374,"~","{t}"),"*","{s}"),"?","{q}"),"&lt;","{lt}"),"&gt;","{gt}"),"=","{eq}"))</f>
        <v/>
      </c>
    </row>
    <row r="375" spans="1:12" x14ac:dyDescent="0.25">
      <c r="A375" s="5"/>
      <c r="B375" s="5"/>
      <c r="C375" s="8"/>
      <c r="D375" s="8"/>
      <c r="E375" s="12"/>
      <c r="F375" s="12"/>
      <c r="G375" s="13" t="str">
        <f>IF(OR(I375="Open",I375="Partially paid",I375="Due today",I375="Overdue",I375="Partially paid · overdue",I375="Paid",I375="Set as-of date"),ROUND(E375-IF(F375="",0,F375),2),"")</f>
        <v/>
      </c>
      <c r="H375" s="8"/>
      <c r="I375" s="14" t="str">
        <f>IF(AND(A375="",B375="",C375="",D375="",E375="",F375="",H375=""),"",IF(OR(A375="",B375="",C375="",D375="",E375=""),"Incomplete",IF(COUNTIF($L$5:$L$1004,L375)&gt;1,"Check invoice #",IF(OR(COUNT(E375)=0,AND(F375&lt;&gt;"",COUNT(F375)=0)),"Check payment",IF(OR(E375&lt;0,IF(F375="",0,F375)&lt;0,IF(F375="",0,F375)&gt;E375),"Check payment",IF(OR(COUNT(C375)=0,COUNT(D375)=0),"Check dates",IF(D375&lt;C375,"Check dates",IF(ROUND(E375-IF(F375="",0,F375),2)=0,"Paid",IF(Setup!$B$4="","Set as-of date",IF(D375=Setup!$B$4,"Due today",IF(D375&lt;Setup!$B$4,IF(IF(F375="",0,F375)&gt;0,"Partially paid · overdue","Overdue"),IF(IF(F375="",0,F375)&gt;0,"Partially paid","Open"))))))))))))</f>
        <v/>
      </c>
      <c r="J375" s="15" t="str">
        <f>IF(OR(I375="Overdue",I375="Partially paid · overdue"),DATEDIF(D375,Setup!$B$4,"D"),IF(OR(I375="Open",I375="Partially paid",I375="Due today"),0,""))</f>
        <v/>
      </c>
      <c r="K375" s="5"/>
      <c r="L375" t="str">
        <f>IF(A375="","","k"&amp;SUBSTITUTE(SUBSTITUTE(SUBSTITUTE(SUBSTITUTE(SUBSTITUTE(SUBSTITUTE(A375,"~","{t}"),"*","{s}"),"?","{q}"),"&lt;","{lt}"),"&gt;","{gt}"),"=","{eq}"))</f>
        <v/>
      </c>
    </row>
    <row r="376" spans="1:12" x14ac:dyDescent="0.25">
      <c r="A376" s="5"/>
      <c r="B376" s="5"/>
      <c r="C376" s="8"/>
      <c r="D376" s="8"/>
      <c r="E376" s="12"/>
      <c r="F376" s="12"/>
      <c r="G376" s="13" t="str">
        <f>IF(OR(I376="Open",I376="Partially paid",I376="Due today",I376="Overdue",I376="Partially paid · overdue",I376="Paid",I376="Set as-of date"),ROUND(E376-IF(F376="",0,F376),2),"")</f>
        <v/>
      </c>
      <c r="H376" s="8"/>
      <c r="I376" s="14" t="str">
        <f>IF(AND(A376="",B376="",C376="",D376="",E376="",F376="",H376=""),"",IF(OR(A376="",B376="",C376="",D376="",E376=""),"Incomplete",IF(COUNTIF($L$5:$L$1004,L376)&gt;1,"Check invoice #",IF(OR(COUNT(E376)=0,AND(F376&lt;&gt;"",COUNT(F376)=0)),"Check payment",IF(OR(E376&lt;0,IF(F376="",0,F376)&lt;0,IF(F376="",0,F376)&gt;E376),"Check payment",IF(OR(COUNT(C376)=0,COUNT(D376)=0),"Check dates",IF(D376&lt;C376,"Check dates",IF(ROUND(E376-IF(F376="",0,F376),2)=0,"Paid",IF(Setup!$B$4="","Set as-of date",IF(D376=Setup!$B$4,"Due today",IF(D376&lt;Setup!$B$4,IF(IF(F376="",0,F376)&gt;0,"Partially paid · overdue","Overdue"),IF(IF(F376="",0,F376)&gt;0,"Partially paid","Open"))))))))))))</f>
        <v/>
      </c>
      <c r="J376" s="15" t="str">
        <f>IF(OR(I376="Overdue",I376="Partially paid · overdue"),DATEDIF(D376,Setup!$B$4,"D"),IF(OR(I376="Open",I376="Partially paid",I376="Due today"),0,""))</f>
        <v/>
      </c>
      <c r="K376" s="5"/>
      <c r="L376" t="str">
        <f>IF(A376="","","k"&amp;SUBSTITUTE(SUBSTITUTE(SUBSTITUTE(SUBSTITUTE(SUBSTITUTE(SUBSTITUTE(A376,"~","{t}"),"*","{s}"),"?","{q}"),"&lt;","{lt}"),"&gt;","{gt}"),"=","{eq}"))</f>
        <v/>
      </c>
    </row>
    <row r="377" spans="1:12" x14ac:dyDescent="0.25">
      <c r="A377" s="5"/>
      <c r="B377" s="5"/>
      <c r="C377" s="8"/>
      <c r="D377" s="8"/>
      <c r="E377" s="12"/>
      <c r="F377" s="12"/>
      <c r="G377" s="13" t="str">
        <f>IF(OR(I377="Open",I377="Partially paid",I377="Due today",I377="Overdue",I377="Partially paid · overdue",I377="Paid",I377="Set as-of date"),ROUND(E377-IF(F377="",0,F377),2),"")</f>
        <v/>
      </c>
      <c r="H377" s="8"/>
      <c r="I377" s="14" t="str">
        <f>IF(AND(A377="",B377="",C377="",D377="",E377="",F377="",H377=""),"",IF(OR(A377="",B377="",C377="",D377="",E377=""),"Incomplete",IF(COUNTIF($L$5:$L$1004,L377)&gt;1,"Check invoice #",IF(OR(COUNT(E377)=0,AND(F377&lt;&gt;"",COUNT(F377)=0)),"Check payment",IF(OR(E377&lt;0,IF(F377="",0,F377)&lt;0,IF(F377="",0,F377)&gt;E377),"Check payment",IF(OR(COUNT(C377)=0,COUNT(D377)=0),"Check dates",IF(D377&lt;C377,"Check dates",IF(ROUND(E377-IF(F377="",0,F377),2)=0,"Paid",IF(Setup!$B$4="","Set as-of date",IF(D377=Setup!$B$4,"Due today",IF(D377&lt;Setup!$B$4,IF(IF(F377="",0,F377)&gt;0,"Partially paid · overdue","Overdue"),IF(IF(F377="",0,F377)&gt;0,"Partially paid","Open"))))))))))))</f>
        <v/>
      </c>
      <c r="J377" s="15" t="str">
        <f>IF(OR(I377="Overdue",I377="Partially paid · overdue"),DATEDIF(D377,Setup!$B$4,"D"),IF(OR(I377="Open",I377="Partially paid",I377="Due today"),0,""))</f>
        <v/>
      </c>
      <c r="K377" s="5"/>
      <c r="L377" t="str">
        <f>IF(A377="","","k"&amp;SUBSTITUTE(SUBSTITUTE(SUBSTITUTE(SUBSTITUTE(SUBSTITUTE(SUBSTITUTE(A377,"~","{t}"),"*","{s}"),"?","{q}"),"&lt;","{lt}"),"&gt;","{gt}"),"=","{eq}"))</f>
        <v/>
      </c>
    </row>
    <row r="378" spans="1:12" x14ac:dyDescent="0.25">
      <c r="A378" s="5"/>
      <c r="B378" s="5"/>
      <c r="C378" s="8"/>
      <c r="D378" s="8"/>
      <c r="E378" s="12"/>
      <c r="F378" s="12"/>
      <c r="G378" s="13" t="str">
        <f>IF(OR(I378="Open",I378="Partially paid",I378="Due today",I378="Overdue",I378="Partially paid · overdue",I378="Paid",I378="Set as-of date"),ROUND(E378-IF(F378="",0,F378),2),"")</f>
        <v/>
      </c>
      <c r="H378" s="8"/>
      <c r="I378" s="14" t="str">
        <f>IF(AND(A378="",B378="",C378="",D378="",E378="",F378="",H378=""),"",IF(OR(A378="",B378="",C378="",D378="",E378=""),"Incomplete",IF(COUNTIF($L$5:$L$1004,L378)&gt;1,"Check invoice #",IF(OR(COUNT(E378)=0,AND(F378&lt;&gt;"",COUNT(F378)=0)),"Check payment",IF(OR(E378&lt;0,IF(F378="",0,F378)&lt;0,IF(F378="",0,F378)&gt;E378),"Check payment",IF(OR(COUNT(C378)=0,COUNT(D378)=0),"Check dates",IF(D378&lt;C378,"Check dates",IF(ROUND(E378-IF(F378="",0,F378),2)=0,"Paid",IF(Setup!$B$4="","Set as-of date",IF(D378=Setup!$B$4,"Due today",IF(D378&lt;Setup!$B$4,IF(IF(F378="",0,F378)&gt;0,"Partially paid · overdue","Overdue"),IF(IF(F378="",0,F378)&gt;0,"Partially paid","Open"))))))))))))</f>
        <v/>
      </c>
      <c r="J378" s="15" t="str">
        <f>IF(OR(I378="Overdue",I378="Partially paid · overdue"),DATEDIF(D378,Setup!$B$4,"D"),IF(OR(I378="Open",I378="Partially paid",I378="Due today"),0,""))</f>
        <v/>
      </c>
      <c r="K378" s="5"/>
      <c r="L378" t="str">
        <f>IF(A378="","","k"&amp;SUBSTITUTE(SUBSTITUTE(SUBSTITUTE(SUBSTITUTE(SUBSTITUTE(SUBSTITUTE(A378,"~","{t}"),"*","{s}"),"?","{q}"),"&lt;","{lt}"),"&gt;","{gt}"),"=","{eq}"))</f>
        <v/>
      </c>
    </row>
    <row r="379" spans="1:12" x14ac:dyDescent="0.25">
      <c r="A379" s="5"/>
      <c r="B379" s="5"/>
      <c r="C379" s="8"/>
      <c r="D379" s="8"/>
      <c r="E379" s="12"/>
      <c r="F379" s="12"/>
      <c r="G379" s="13" t="str">
        <f>IF(OR(I379="Open",I379="Partially paid",I379="Due today",I379="Overdue",I379="Partially paid · overdue",I379="Paid",I379="Set as-of date"),ROUND(E379-IF(F379="",0,F379),2),"")</f>
        <v/>
      </c>
      <c r="H379" s="8"/>
      <c r="I379" s="14" t="str">
        <f>IF(AND(A379="",B379="",C379="",D379="",E379="",F379="",H379=""),"",IF(OR(A379="",B379="",C379="",D379="",E379=""),"Incomplete",IF(COUNTIF($L$5:$L$1004,L379)&gt;1,"Check invoice #",IF(OR(COUNT(E379)=0,AND(F379&lt;&gt;"",COUNT(F379)=0)),"Check payment",IF(OR(E379&lt;0,IF(F379="",0,F379)&lt;0,IF(F379="",0,F379)&gt;E379),"Check payment",IF(OR(COUNT(C379)=0,COUNT(D379)=0),"Check dates",IF(D379&lt;C379,"Check dates",IF(ROUND(E379-IF(F379="",0,F379),2)=0,"Paid",IF(Setup!$B$4="","Set as-of date",IF(D379=Setup!$B$4,"Due today",IF(D379&lt;Setup!$B$4,IF(IF(F379="",0,F379)&gt;0,"Partially paid · overdue","Overdue"),IF(IF(F379="",0,F379)&gt;0,"Partially paid","Open"))))))))))))</f>
        <v/>
      </c>
      <c r="J379" s="15" t="str">
        <f>IF(OR(I379="Overdue",I379="Partially paid · overdue"),DATEDIF(D379,Setup!$B$4,"D"),IF(OR(I379="Open",I379="Partially paid",I379="Due today"),0,""))</f>
        <v/>
      </c>
      <c r="K379" s="5"/>
      <c r="L379" t="str">
        <f>IF(A379="","","k"&amp;SUBSTITUTE(SUBSTITUTE(SUBSTITUTE(SUBSTITUTE(SUBSTITUTE(SUBSTITUTE(A379,"~","{t}"),"*","{s}"),"?","{q}"),"&lt;","{lt}"),"&gt;","{gt}"),"=","{eq}"))</f>
        <v/>
      </c>
    </row>
    <row r="380" spans="1:12" x14ac:dyDescent="0.25">
      <c r="A380" s="5"/>
      <c r="B380" s="5"/>
      <c r="C380" s="8"/>
      <c r="D380" s="8"/>
      <c r="E380" s="12"/>
      <c r="F380" s="12"/>
      <c r="G380" s="13" t="str">
        <f>IF(OR(I380="Open",I380="Partially paid",I380="Due today",I380="Overdue",I380="Partially paid · overdue",I380="Paid",I380="Set as-of date"),ROUND(E380-IF(F380="",0,F380),2),"")</f>
        <v/>
      </c>
      <c r="H380" s="8"/>
      <c r="I380" s="14" t="str">
        <f>IF(AND(A380="",B380="",C380="",D380="",E380="",F380="",H380=""),"",IF(OR(A380="",B380="",C380="",D380="",E380=""),"Incomplete",IF(COUNTIF($L$5:$L$1004,L380)&gt;1,"Check invoice #",IF(OR(COUNT(E380)=0,AND(F380&lt;&gt;"",COUNT(F380)=0)),"Check payment",IF(OR(E380&lt;0,IF(F380="",0,F380)&lt;0,IF(F380="",0,F380)&gt;E380),"Check payment",IF(OR(COUNT(C380)=0,COUNT(D380)=0),"Check dates",IF(D380&lt;C380,"Check dates",IF(ROUND(E380-IF(F380="",0,F380),2)=0,"Paid",IF(Setup!$B$4="","Set as-of date",IF(D380=Setup!$B$4,"Due today",IF(D380&lt;Setup!$B$4,IF(IF(F380="",0,F380)&gt;0,"Partially paid · overdue","Overdue"),IF(IF(F380="",0,F380)&gt;0,"Partially paid","Open"))))))))))))</f>
        <v/>
      </c>
      <c r="J380" s="15" t="str">
        <f>IF(OR(I380="Overdue",I380="Partially paid · overdue"),DATEDIF(D380,Setup!$B$4,"D"),IF(OR(I380="Open",I380="Partially paid",I380="Due today"),0,""))</f>
        <v/>
      </c>
      <c r="K380" s="5"/>
      <c r="L380" t="str">
        <f>IF(A380="","","k"&amp;SUBSTITUTE(SUBSTITUTE(SUBSTITUTE(SUBSTITUTE(SUBSTITUTE(SUBSTITUTE(A380,"~","{t}"),"*","{s}"),"?","{q}"),"&lt;","{lt}"),"&gt;","{gt}"),"=","{eq}"))</f>
        <v/>
      </c>
    </row>
    <row r="381" spans="1:12" x14ac:dyDescent="0.25">
      <c r="A381" s="5"/>
      <c r="B381" s="5"/>
      <c r="C381" s="8"/>
      <c r="D381" s="8"/>
      <c r="E381" s="12"/>
      <c r="F381" s="12"/>
      <c r="G381" s="13" t="str">
        <f>IF(OR(I381="Open",I381="Partially paid",I381="Due today",I381="Overdue",I381="Partially paid · overdue",I381="Paid",I381="Set as-of date"),ROUND(E381-IF(F381="",0,F381),2),"")</f>
        <v/>
      </c>
      <c r="H381" s="8"/>
      <c r="I381" s="14" t="str">
        <f>IF(AND(A381="",B381="",C381="",D381="",E381="",F381="",H381=""),"",IF(OR(A381="",B381="",C381="",D381="",E381=""),"Incomplete",IF(COUNTIF($L$5:$L$1004,L381)&gt;1,"Check invoice #",IF(OR(COUNT(E381)=0,AND(F381&lt;&gt;"",COUNT(F381)=0)),"Check payment",IF(OR(E381&lt;0,IF(F381="",0,F381)&lt;0,IF(F381="",0,F381)&gt;E381),"Check payment",IF(OR(COUNT(C381)=0,COUNT(D381)=0),"Check dates",IF(D381&lt;C381,"Check dates",IF(ROUND(E381-IF(F381="",0,F381),2)=0,"Paid",IF(Setup!$B$4="","Set as-of date",IF(D381=Setup!$B$4,"Due today",IF(D381&lt;Setup!$B$4,IF(IF(F381="",0,F381)&gt;0,"Partially paid · overdue","Overdue"),IF(IF(F381="",0,F381)&gt;0,"Partially paid","Open"))))))))))))</f>
        <v/>
      </c>
      <c r="J381" s="15" t="str">
        <f>IF(OR(I381="Overdue",I381="Partially paid · overdue"),DATEDIF(D381,Setup!$B$4,"D"),IF(OR(I381="Open",I381="Partially paid",I381="Due today"),0,""))</f>
        <v/>
      </c>
      <c r="K381" s="5"/>
      <c r="L381" t="str">
        <f>IF(A381="","","k"&amp;SUBSTITUTE(SUBSTITUTE(SUBSTITUTE(SUBSTITUTE(SUBSTITUTE(SUBSTITUTE(A381,"~","{t}"),"*","{s}"),"?","{q}"),"&lt;","{lt}"),"&gt;","{gt}"),"=","{eq}"))</f>
        <v/>
      </c>
    </row>
    <row r="382" spans="1:12" x14ac:dyDescent="0.25">
      <c r="A382" s="5"/>
      <c r="B382" s="5"/>
      <c r="C382" s="8"/>
      <c r="D382" s="8"/>
      <c r="E382" s="12"/>
      <c r="F382" s="12"/>
      <c r="G382" s="13" t="str">
        <f>IF(OR(I382="Open",I382="Partially paid",I382="Due today",I382="Overdue",I382="Partially paid · overdue",I382="Paid",I382="Set as-of date"),ROUND(E382-IF(F382="",0,F382),2),"")</f>
        <v/>
      </c>
      <c r="H382" s="8"/>
      <c r="I382" s="14" t="str">
        <f>IF(AND(A382="",B382="",C382="",D382="",E382="",F382="",H382=""),"",IF(OR(A382="",B382="",C382="",D382="",E382=""),"Incomplete",IF(COUNTIF($L$5:$L$1004,L382)&gt;1,"Check invoice #",IF(OR(COUNT(E382)=0,AND(F382&lt;&gt;"",COUNT(F382)=0)),"Check payment",IF(OR(E382&lt;0,IF(F382="",0,F382)&lt;0,IF(F382="",0,F382)&gt;E382),"Check payment",IF(OR(COUNT(C382)=0,COUNT(D382)=0),"Check dates",IF(D382&lt;C382,"Check dates",IF(ROUND(E382-IF(F382="",0,F382),2)=0,"Paid",IF(Setup!$B$4="","Set as-of date",IF(D382=Setup!$B$4,"Due today",IF(D382&lt;Setup!$B$4,IF(IF(F382="",0,F382)&gt;0,"Partially paid · overdue","Overdue"),IF(IF(F382="",0,F382)&gt;0,"Partially paid","Open"))))))))))))</f>
        <v/>
      </c>
      <c r="J382" s="15" t="str">
        <f>IF(OR(I382="Overdue",I382="Partially paid · overdue"),DATEDIF(D382,Setup!$B$4,"D"),IF(OR(I382="Open",I382="Partially paid",I382="Due today"),0,""))</f>
        <v/>
      </c>
      <c r="K382" s="5"/>
      <c r="L382" t="str">
        <f>IF(A382="","","k"&amp;SUBSTITUTE(SUBSTITUTE(SUBSTITUTE(SUBSTITUTE(SUBSTITUTE(SUBSTITUTE(A382,"~","{t}"),"*","{s}"),"?","{q}"),"&lt;","{lt}"),"&gt;","{gt}"),"=","{eq}"))</f>
        <v/>
      </c>
    </row>
    <row r="383" spans="1:12" x14ac:dyDescent="0.25">
      <c r="A383" s="5"/>
      <c r="B383" s="5"/>
      <c r="C383" s="8"/>
      <c r="D383" s="8"/>
      <c r="E383" s="12"/>
      <c r="F383" s="12"/>
      <c r="G383" s="13" t="str">
        <f>IF(OR(I383="Open",I383="Partially paid",I383="Due today",I383="Overdue",I383="Partially paid · overdue",I383="Paid",I383="Set as-of date"),ROUND(E383-IF(F383="",0,F383),2),"")</f>
        <v/>
      </c>
      <c r="H383" s="8"/>
      <c r="I383" s="14" t="str">
        <f>IF(AND(A383="",B383="",C383="",D383="",E383="",F383="",H383=""),"",IF(OR(A383="",B383="",C383="",D383="",E383=""),"Incomplete",IF(COUNTIF($L$5:$L$1004,L383)&gt;1,"Check invoice #",IF(OR(COUNT(E383)=0,AND(F383&lt;&gt;"",COUNT(F383)=0)),"Check payment",IF(OR(E383&lt;0,IF(F383="",0,F383)&lt;0,IF(F383="",0,F383)&gt;E383),"Check payment",IF(OR(COUNT(C383)=0,COUNT(D383)=0),"Check dates",IF(D383&lt;C383,"Check dates",IF(ROUND(E383-IF(F383="",0,F383),2)=0,"Paid",IF(Setup!$B$4="","Set as-of date",IF(D383=Setup!$B$4,"Due today",IF(D383&lt;Setup!$B$4,IF(IF(F383="",0,F383)&gt;0,"Partially paid · overdue","Overdue"),IF(IF(F383="",0,F383)&gt;0,"Partially paid","Open"))))))))))))</f>
        <v/>
      </c>
      <c r="J383" s="15" t="str">
        <f>IF(OR(I383="Overdue",I383="Partially paid · overdue"),DATEDIF(D383,Setup!$B$4,"D"),IF(OR(I383="Open",I383="Partially paid",I383="Due today"),0,""))</f>
        <v/>
      </c>
      <c r="K383" s="5"/>
      <c r="L383" t="str">
        <f>IF(A383="","","k"&amp;SUBSTITUTE(SUBSTITUTE(SUBSTITUTE(SUBSTITUTE(SUBSTITUTE(SUBSTITUTE(A383,"~","{t}"),"*","{s}"),"?","{q}"),"&lt;","{lt}"),"&gt;","{gt}"),"=","{eq}"))</f>
        <v/>
      </c>
    </row>
    <row r="384" spans="1:12" x14ac:dyDescent="0.25">
      <c r="A384" s="5"/>
      <c r="B384" s="5"/>
      <c r="C384" s="8"/>
      <c r="D384" s="8"/>
      <c r="E384" s="12"/>
      <c r="F384" s="12"/>
      <c r="G384" s="13" t="str">
        <f>IF(OR(I384="Open",I384="Partially paid",I384="Due today",I384="Overdue",I384="Partially paid · overdue",I384="Paid",I384="Set as-of date"),ROUND(E384-IF(F384="",0,F384),2),"")</f>
        <v/>
      </c>
      <c r="H384" s="8"/>
      <c r="I384" s="14" t="str">
        <f>IF(AND(A384="",B384="",C384="",D384="",E384="",F384="",H384=""),"",IF(OR(A384="",B384="",C384="",D384="",E384=""),"Incomplete",IF(COUNTIF($L$5:$L$1004,L384)&gt;1,"Check invoice #",IF(OR(COUNT(E384)=0,AND(F384&lt;&gt;"",COUNT(F384)=0)),"Check payment",IF(OR(E384&lt;0,IF(F384="",0,F384)&lt;0,IF(F384="",0,F384)&gt;E384),"Check payment",IF(OR(COUNT(C384)=0,COUNT(D384)=0),"Check dates",IF(D384&lt;C384,"Check dates",IF(ROUND(E384-IF(F384="",0,F384),2)=0,"Paid",IF(Setup!$B$4="","Set as-of date",IF(D384=Setup!$B$4,"Due today",IF(D384&lt;Setup!$B$4,IF(IF(F384="",0,F384)&gt;0,"Partially paid · overdue","Overdue"),IF(IF(F384="",0,F384)&gt;0,"Partially paid","Open"))))))))))))</f>
        <v/>
      </c>
      <c r="J384" s="15" t="str">
        <f>IF(OR(I384="Overdue",I384="Partially paid · overdue"),DATEDIF(D384,Setup!$B$4,"D"),IF(OR(I384="Open",I384="Partially paid",I384="Due today"),0,""))</f>
        <v/>
      </c>
      <c r="K384" s="5"/>
      <c r="L384" t="str">
        <f>IF(A384="","","k"&amp;SUBSTITUTE(SUBSTITUTE(SUBSTITUTE(SUBSTITUTE(SUBSTITUTE(SUBSTITUTE(A384,"~","{t}"),"*","{s}"),"?","{q}"),"&lt;","{lt}"),"&gt;","{gt}"),"=","{eq}"))</f>
        <v/>
      </c>
    </row>
    <row r="385" spans="1:12" x14ac:dyDescent="0.25">
      <c r="A385" s="5"/>
      <c r="B385" s="5"/>
      <c r="C385" s="8"/>
      <c r="D385" s="8"/>
      <c r="E385" s="12"/>
      <c r="F385" s="12"/>
      <c r="G385" s="13" t="str">
        <f>IF(OR(I385="Open",I385="Partially paid",I385="Due today",I385="Overdue",I385="Partially paid · overdue",I385="Paid",I385="Set as-of date"),ROUND(E385-IF(F385="",0,F385),2),"")</f>
        <v/>
      </c>
      <c r="H385" s="8"/>
      <c r="I385" s="14" t="str">
        <f>IF(AND(A385="",B385="",C385="",D385="",E385="",F385="",H385=""),"",IF(OR(A385="",B385="",C385="",D385="",E385=""),"Incomplete",IF(COUNTIF($L$5:$L$1004,L385)&gt;1,"Check invoice #",IF(OR(COUNT(E385)=0,AND(F385&lt;&gt;"",COUNT(F385)=0)),"Check payment",IF(OR(E385&lt;0,IF(F385="",0,F385)&lt;0,IF(F385="",0,F385)&gt;E385),"Check payment",IF(OR(COUNT(C385)=0,COUNT(D385)=0),"Check dates",IF(D385&lt;C385,"Check dates",IF(ROUND(E385-IF(F385="",0,F385),2)=0,"Paid",IF(Setup!$B$4="","Set as-of date",IF(D385=Setup!$B$4,"Due today",IF(D385&lt;Setup!$B$4,IF(IF(F385="",0,F385)&gt;0,"Partially paid · overdue","Overdue"),IF(IF(F385="",0,F385)&gt;0,"Partially paid","Open"))))))))))))</f>
        <v/>
      </c>
      <c r="J385" s="15" t="str">
        <f>IF(OR(I385="Overdue",I385="Partially paid · overdue"),DATEDIF(D385,Setup!$B$4,"D"),IF(OR(I385="Open",I385="Partially paid",I385="Due today"),0,""))</f>
        <v/>
      </c>
      <c r="K385" s="5"/>
      <c r="L385" t="str">
        <f>IF(A385="","","k"&amp;SUBSTITUTE(SUBSTITUTE(SUBSTITUTE(SUBSTITUTE(SUBSTITUTE(SUBSTITUTE(A385,"~","{t}"),"*","{s}"),"?","{q}"),"&lt;","{lt}"),"&gt;","{gt}"),"=","{eq}"))</f>
        <v/>
      </c>
    </row>
    <row r="386" spans="1:12" x14ac:dyDescent="0.25">
      <c r="A386" s="5"/>
      <c r="B386" s="5"/>
      <c r="C386" s="8"/>
      <c r="D386" s="8"/>
      <c r="E386" s="12"/>
      <c r="F386" s="12"/>
      <c r="G386" s="13" t="str">
        <f>IF(OR(I386="Open",I386="Partially paid",I386="Due today",I386="Overdue",I386="Partially paid · overdue",I386="Paid",I386="Set as-of date"),ROUND(E386-IF(F386="",0,F386),2),"")</f>
        <v/>
      </c>
      <c r="H386" s="8"/>
      <c r="I386" s="14" t="str">
        <f>IF(AND(A386="",B386="",C386="",D386="",E386="",F386="",H386=""),"",IF(OR(A386="",B386="",C386="",D386="",E386=""),"Incomplete",IF(COUNTIF($L$5:$L$1004,L386)&gt;1,"Check invoice #",IF(OR(COUNT(E386)=0,AND(F386&lt;&gt;"",COUNT(F386)=0)),"Check payment",IF(OR(E386&lt;0,IF(F386="",0,F386)&lt;0,IF(F386="",0,F386)&gt;E386),"Check payment",IF(OR(COUNT(C386)=0,COUNT(D386)=0),"Check dates",IF(D386&lt;C386,"Check dates",IF(ROUND(E386-IF(F386="",0,F386),2)=0,"Paid",IF(Setup!$B$4="","Set as-of date",IF(D386=Setup!$B$4,"Due today",IF(D386&lt;Setup!$B$4,IF(IF(F386="",0,F386)&gt;0,"Partially paid · overdue","Overdue"),IF(IF(F386="",0,F386)&gt;0,"Partially paid","Open"))))))))))))</f>
        <v/>
      </c>
      <c r="J386" s="15" t="str">
        <f>IF(OR(I386="Overdue",I386="Partially paid · overdue"),DATEDIF(D386,Setup!$B$4,"D"),IF(OR(I386="Open",I386="Partially paid",I386="Due today"),0,""))</f>
        <v/>
      </c>
      <c r="K386" s="5"/>
      <c r="L386" t="str">
        <f>IF(A386="","","k"&amp;SUBSTITUTE(SUBSTITUTE(SUBSTITUTE(SUBSTITUTE(SUBSTITUTE(SUBSTITUTE(A386,"~","{t}"),"*","{s}"),"?","{q}"),"&lt;","{lt}"),"&gt;","{gt}"),"=","{eq}"))</f>
        <v/>
      </c>
    </row>
    <row r="387" spans="1:12" x14ac:dyDescent="0.25">
      <c r="A387" s="5"/>
      <c r="B387" s="5"/>
      <c r="C387" s="8"/>
      <c r="D387" s="8"/>
      <c r="E387" s="12"/>
      <c r="F387" s="12"/>
      <c r="G387" s="13" t="str">
        <f>IF(OR(I387="Open",I387="Partially paid",I387="Due today",I387="Overdue",I387="Partially paid · overdue",I387="Paid",I387="Set as-of date"),ROUND(E387-IF(F387="",0,F387),2),"")</f>
        <v/>
      </c>
      <c r="H387" s="8"/>
      <c r="I387" s="14" t="str">
        <f>IF(AND(A387="",B387="",C387="",D387="",E387="",F387="",H387=""),"",IF(OR(A387="",B387="",C387="",D387="",E387=""),"Incomplete",IF(COUNTIF($L$5:$L$1004,L387)&gt;1,"Check invoice #",IF(OR(COUNT(E387)=0,AND(F387&lt;&gt;"",COUNT(F387)=0)),"Check payment",IF(OR(E387&lt;0,IF(F387="",0,F387)&lt;0,IF(F387="",0,F387)&gt;E387),"Check payment",IF(OR(COUNT(C387)=0,COUNT(D387)=0),"Check dates",IF(D387&lt;C387,"Check dates",IF(ROUND(E387-IF(F387="",0,F387),2)=0,"Paid",IF(Setup!$B$4="","Set as-of date",IF(D387=Setup!$B$4,"Due today",IF(D387&lt;Setup!$B$4,IF(IF(F387="",0,F387)&gt;0,"Partially paid · overdue","Overdue"),IF(IF(F387="",0,F387)&gt;0,"Partially paid","Open"))))))))))))</f>
        <v/>
      </c>
      <c r="J387" s="15" t="str">
        <f>IF(OR(I387="Overdue",I387="Partially paid · overdue"),DATEDIF(D387,Setup!$B$4,"D"),IF(OR(I387="Open",I387="Partially paid",I387="Due today"),0,""))</f>
        <v/>
      </c>
      <c r="K387" s="5"/>
      <c r="L387" t="str">
        <f>IF(A387="","","k"&amp;SUBSTITUTE(SUBSTITUTE(SUBSTITUTE(SUBSTITUTE(SUBSTITUTE(SUBSTITUTE(A387,"~","{t}"),"*","{s}"),"?","{q}"),"&lt;","{lt}"),"&gt;","{gt}"),"=","{eq}"))</f>
        <v/>
      </c>
    </row>
    <row r="388" spans="1:12" x14ac:dyDescent="0.25">
      <c r="A388" s="5"/>
      <c r="B388" s="5"/>
      <c r="C388" s="8"/>
      <c r="D388" s="8"/>
      <c r="E388" s="12"/>
      <c r="F388" s="12"/>
      <c r="G388" s="13" t="str">
        <f>IF(OR(I388="Open",I388="Partially paid",I388="Due today",I388="Overdue",I388="Partially paid · overdue",I388="Paid",I388="Set as-of date"),ROUND(E388-IF(F388="",0,F388),2),"")</f>
        <v/>
      </c>
      <c r="H388" s="8"/>
      <c r="I388" s="14" t="str">
        <f>IF(AND(A388="",B388="",C388="",D388="",E388="",F388="",H388=""),"",IF(OR(A388="",B388="",C388="",D388="",E388=""),"Incomplete",IF(COUNTIF($L$5:$L$1004,L388)&gt;1,"Check invoice #",IF(OR(COUNT(E388)=0,AND(F388&lt;&gt;"",COUNT(F388)=0)),"Check payment",IF(OR(E388&lt;0,IF(F388="",0,F388)&lt;0,IF(F388="",0,F388)&gt;E388),"Check payment",IF(OR(COUNT(C388)=0,COUNT(D388)=0),"Check dates",IF(D388&lt;C388,"Check dates",IF(ROUND(E388-IF(F388="",0,F388),2)=0,"Paid",IF(Setup!$B$4="","Set as-of date",IF(D388=Setup!$B$4,"Due today",IF(D388&lt;Setup!$B$4,IF(IF(F388="",0,F388)&gt;0,"Partially paid · overdue","Overdue"),IF(IF(F388="",0,F388)&gt;0,"Partially paid","Open"))))))))))))</f>
        <v/>
      </c>
      <c r="J388" s="15" t="str">
        <f>IF(OR(I388="Overdue",I388="Partially paid · overdue"),DATEDIF(D388,Setup!$B$4,"D"),IF(OR(I388="Open",I388="Partially paid",I388="Due today"),0,""))</f>
        <v/>
      </c>
      <c r="K388" s="5"/>
      <c r="L388" t="str">
        <f>IF(A388="","","k"&amp;SUBSTITUTE(SUBSTITUTE(SUBSTITUTE(SUBSTITUTE(SUBSTITUTE(SUBSTITUTE(A388,"~","{t}"),"*","{s}"),"?","{q}"),"&lt;","{lt}"),"&gt;","{gt}"),"=","{eq}"))</f>
        <v/>
      </c>
    </row>
    <row r="389" spans="1:12" x14ac:dyDescent="0.25">
      <c r="A389" s="5"/>
      <c r="B389" s="5"/>
      <c r="C389" s="8"/>
      <c r="D389" s="8"/>
      <c r="E389" s="12"/>
      <c r="F389" s="12"/>
      <c r="G389" s="13" t="str">
        <f>IF(OR(I389="Open",I389="Partially paid",I389="Due today",I389="Overdue",I389="Partially paid · overdue",I389="Paid",I389="Set as-of date"),ROUND(E389-IF(F389="",0,F389),2),"")</f>
        <v/>
      </c>
      <c r="H389" s="8"/>
      <c r="I389" s="14" t="str">
        <f>IF(AND(A389="",B389="",C389="",D389="",E389="",F389="",H389=""),"",IF(OR(A389="",B389="",C389="",D389="",E389=""),"Incomplete",IF(COUNTIF($L$5:$L$1004,L389)&gt;1,"Check invoice #",IF(OR(COUNT(E389)=0,AND(F389&lt;&gt;"",COUNT(F389)=0)),"Check payment",IF(OR(E389&lt;0,IF(F389="",0,F389)&lt;0,IF(F389="",0,F389)&gt;E389),"Check payment",IF(OR(COUNT(C389)=0,COUNT(D389)=0),"Check dates",IF(D389&lt;C389,"Check dates",IF(ROUND(E389-IF(F389="",0,F389),2)=0,"Paid",IF(Setup!$B$4="","Set as-of date",IF(D389=Setup!$B$4,"Due today",IF(D389&lt;Setup!$B$4,IF(IF(F389="",0,F389)&gt;0,"Partially paid · overdue","Overdue"),IF(IF(F389="",0,F389)&gt;0,"Partially paid","Open"))))))))))))</f>
        <v/>
      </c>
      <c r="J389" s="15" t="str">
        <f>IF(OR(I389="Overdue",I389="Partially paid · overdue"),DATEDIF(D389,Setup!$B$4,"D"),IF(OR(I389="Open",I389="Partially paid",I389="Due today"),0,""))</f>
        <v/>
      </c>
      <c r="K389" s="5"/>
      <c r="L389" t="str">
        <f>IF(A389="","","k"&amp;SUBSTITUTE(SUBSTITUTE(SUBSTITUTE(SUBSTITUTE(SUBSTITUTE(SUBSTITUTE(A389,"~","{t}"),"*","{s}"),"?","{q}"),"&lt;","{lt}"),"&gt;","{gt}"),"=","{eq}"))</f>
        <v/>
      </c>
    </row>
    <row r="390" spans="1:12" x14ac:dyDescent="0.25">
      <c r="A390" s="5"/>
      <c r="B390" s="5"/>
      <c r="C390" s="8"/>
      <c r="D390" s="8"/>
      <c r="E390" s="12"/>
      <c r="F390" s="12"/>
      <c r="G390" s="13" t="str">
        <f>IF(OR(I390="Open",I390="Partially paid",I390="Due today",I390="Overdue",I390="Partially paid · overdue",I390="Paid",I390="Set as-of date"),ROUND(E390-IF(F390="",0,F390),2),"")</f>
        <v/>
      </c>
      <c r="H390" s="8"/>
      <c r="I390" s="14" t="str">
        <f>IF(AND(A390="",B390="",C390="",D390="",E390="",F390="",H390=""),"",IF(OR(A390="",B390="",C390="",D390="",E390=""),"Incomplete",IF(COUNTIF($L$5:$L$1004,L390)&gt;1,"Check invoice #",IF(OR(COUNT(E390)=0,AND(F390&lt;&gt;"",COUNT(F390)=0)),"Check payment",IF(OR(E390&lt;0,IF(F390="",0,F390)&lt;0,IF(F390="",0,F390)&gt;E390),"Check payment",IF(OR(COUNT(C390)=0,COUNT(D390)=0),"Check dates",IF(D390&lt;C390,"Check dates",IF(ROUND(E390-IF(F390="",0,F390),2)=0,"Paid",IF(Setup!$B$4="","Set as-of date",IF(D390=Setup!$B$4,"Due today",IF(D390&lt;Setup!$B$4,IF(IF(F390="",0,F390)&gt;0,"Partially paid · overdue","Overdue"),IF(IF(F390="",0,F390)&gt;0,"Partially paid","Open"))))))))))))</f>
        <v/>
      </c>
      <c r="J390" s="15" t="str">
        <f>IF(OR(I390="Overdue",I390="Partially paid · overdue"),DATEDIF(D390,Setup!$B$4,"D"),IF(OR(I390="Open",I390="Partially paid",I390="Due today"),0,""))</f>
        <v/>
      </c>
      <c r="K390" s="5"/>
      <c r="L390" t="str">
        <f>IF(A390="","","k"&amp;SUBSTITUTE(SUBSTITUTE(SUBSTITUTE(SUBSTITUTE(SUBSTITUTE(SUBSTITUTE(A390,"~","{t}"),"*","{s}"),"?","{q}"),"&lt;","{lt}"),"&gt;","{gt}"),"=","{eq}"))</f>
        <v/>
      </c>
    </row>
    <row r="391" spans="1:12" x14ac:dyDescent="0.25">
      <c r="A391" s="5"/>
      <c r="B391" s="5"/>
      <c r="C391" s="8"/>
      <c r="D391" s="8"/>
      <c r="E391" s="12"/>
      <c r="F391" s="12"/>
      <c r="G391" s="13" t="str">
        <f>IF(OR(I391="Open",I391="Partially paid",I391="Due today",I391="Overdue",I391="Partially paid · overdue",I391="Paid",I391="Set as-of date"),ROUND(E391-IF(F391="",0,F391),2),"")</f>
        <v/>
      </c>
      <c r="H391" s="8"/>
      <c r="I391" s="14" t="str">
        <f>IF(AND(A391="",B391="",C391="",D391="",E391="",F391="",H391=""),"",IF(OR(A391="",B391="",C391="",D391="",E391=""),"Incomplete",IF(COUNTIF($L$5:$L$1004,L391)&gt;1,"Check invoice #",IF(OR(COUNT(E391)=0,AND(F391&lt;&gt;"",COUNT(F391)=0)),"Check payment",IF(OR(E391&lt;0,IF(F391="",0,F391)&lt;0,IF(F391="",0,F391)&gt;E391),"Check payment",IF(OR(COUNT(C391)=0,COUNT(D391)=0),"Check dates",IF(D391&lt;C391,"Check dates",IF(ROUND(E391-IF(F391="",0,F391),2)=0,"Paid",IF(Setup!$B$4="","Set as-of date",IF(D391=Setup!$B$4,"Due today",IF(D391&lt;Setup!$B$4,IF(IF(F391="",0,F391)&gt;0,"Partially paid · overdue","Overdue"),IF(IF(F391="",0,F391)&gt;0,"Partially paid","Open"))))))))))))</f>
        <v/>
      </c>
      <c r="J391" s="15" t="str">
        <f>IF(OR(I391="Overdue",I391="Partially paid · overdue"),DATEDIF(D391,Setup!$B$4,"D"),IF(OR(I391="Open",I391="Partially paid",I391="Due today"),0,""))</f>
        <v/>
      </c>
      <c r="K391" s="5"/>
      <c r="L391" t="str">
        <f>IF(A391="","","k"&amp;SUBSTITUTE(SUBSTITUTE(SUBSTITUTE(SUBSTITUTE(SUBSTITUTE(SUBSTITUTE(A391,"~","{t}"),"*","{s}"),"?","{q}"),"&lt;","{lt}"),"&gt;","{gt}"),"=","{eq}"))</f>
        <v/>
      </c>
    </row>
    <row r="392" spans="1:12" x14ac:dyDescent="0.25">
      <c r="A392" s="5"/>
      <c r="B392" s="5"/>
      <c r="C392" s="8"/>
      <c r="D392" s="8"/>
      <c r="E392" s="12"/>
      <c r="F392" s="12"/>
      <c r="G392" s="13" t="str">
        <f>IF(OR(I392="Open",I392="Partially paid",I392="Due today",I392="Overdue",I392="Partially paid · overdue",I392="Paid",I392="Set as-of date"),ROUND(E392-IF(F392="",0,F392),2),"")</f>
        <v/>
      </c>
      <c r="H392" s="8"/>
      <c r="I392" s="14" t="str">
        <f>IF(AND(A392="",B392="",C392="",D392="",E392="",F392="",H392=""),"",IF(OR(A392="",B392="",C392="",D392="",E392=""),"Incomplete",IF(COUNTIF($L$5:$L$1004,L392)&gt;1,"Check invoice #",IF(OR(COUNT(E392)=0,AND(F392&lt;&gt;"",COUNT(F392)=0)),"Check payment",IF(OR(E392&lt;0,IF(F392="",0,F392)&lt;0,IF(F392="",0,F392)&gt;E392),"Check payment",IF(OR(COUNT(C392)=0,COUNT(D392)=0),"Check dates",IF(D392&lt;C392,"Check dates",IF(ROUND(E392-IF(F392="",0,F392),2)=0,"Paid",IF(Setup!$B$4="","Set as-of date",IF(D392=Setup!$B$4,"Due today",IF(D392&lt;Setup!$B$4,IF(IF(F392="",0,F392)&gt;0,"Partially paid · overdue","Overdue"),IF(IF(F392="",0,F392)&gt;0,"Partially paid","Open"))))))))))))</f>
        <v/>
      </c>
      <c r="J392" s="15" t="str">
        <f>IF(OR(I392="Overdue",I392="Partially paid · overdue"),DATEDIF(D392,Setup!$B$4,"D"),IF(OR(I392="Open",I392="Partially paid",I392="Due today"),0,""))</f>
        <v/>
      </c>
      <c r="K392" s="5"/>
      <c r="L392" t="str">
        <f>IF(A392="","","k"&amp;SUBSTITUTE(SUBSTITUTE(SUBSTITUTE(SUBSTITUTE(SUBSTITUTE(SUBSTITUTE(A392,"~","{t}"),"*","{s}"),"?","{q}"),"&lt;","{lt}"),"&gt;","{gt}"),"=","{eq}"))</f>
        <v/>
      </c>
    </row>
    <row r="393" spans="1:12" x14ac:dyDescent="0.25">
      <c r="A393" s="5"/>
      <c r="B393" s="5"/>
      <c r="C393" s="8"/>
      <c r="D393" s="8"/>
      <c r="E393" s="12"/>
      <c r="F393" s="12"/>
      <c r="G393" s="13" t="str">
        <f>IF(OR(I393="Open",I393="Partially paid",I393="Due today",I393="Overdue",I393="Partially paid · overdue",I393="Paid",I393="Set as-of date"),ROUND(E393-IF(F393="",0,F393),2),"")</f>
        <v/>
      </c>
      <c r="H393" s="8"/>
      <c r="I393" s="14" t="str">
        <f>IF(AND(A393="",B393="",C393="",D393="",E393="",F393="",H393=""),"",IF(OR(A393="",B393="",C393="",D393="",E393=""),"Incomplete",IF(COUNTIF($L$5:$L$1004,L393)&gt;1,"Check invoice #",IF(OR(COUNT(E393)=0,AND(F393&lt;&gt;"",COUNT(F393)=0)),"Check payment",IF(OR(E393&lt;0,IF(F393="",0,F393)&lt;0,IF(F393="",0,F393)&gt;E393),"Check payment",IF(OR(COUNT(C393)=0,COUNT(D393)=0),"Check dates",IF(D393&lt;C393,"Check dates",IF(ROUND(E393-IF(F393="",0,F393),2)=0,"Paid",IF(Setup!$B$4="","Set as-of date",IF(D393=Setup!$B$4,"Due today",IF(D393&lt;Setup!$B$4,IF(IF(F393="",0,F393)&gt;0,"Partially paid · overdue","Overdue"),IF(IF(F393="",0,F393)&gt;0,"Partially paid","Open"))))))))))))</f>
        <v/>
      </c>
      <c r="J393" s="15" t="str">
        <f>IF(OR(I393="Overdue",I393="Partially paid · overdue"),DATEDIF(D393,Setup!$B$4,"D"),IF(OR(I393="Open",I393="Partially paid",I393="Due today"),0,""))</f>
        <v/>
      </c>
      <c r="K393" s="5"/>
      <c r="L393" t="str">
        <f>IF(A393="","","k"&amp;SUBSTITUTE(SUBSTITUTE(SUBSTITUTE(SUBSTITUTE(SUBSTITUTE(SUBSTITUTE(A393,"~","{t}"),"*","{s}"),"?","{q}"),"&lt;","{lt}"),"&gt;","{gt}"),"=","{eq}"))</f>
        <v/>
      </c>
    </row>
    <row r="394" spans="1:12" x14ac:dyDescent="0.25">
      <c r="A394" s="5"/>
      <c r="B394" s="5"/>
      <c r="C394" s="8"/>
      <c r="D394" s="8"/>
      <c r="E394" s="12"/>
      <c r="F394" s="12"/>
      <c r="G394" s="13" t="str">
        <f>IF(OR(I394="Open",I394="Partially paid",I394="Due today",I394="Overdue",I394="Partially paid · overdue",I394="Paid",I394="Set as-of date"),ROUND(E394-IF(F394="",0,F394),2),"")</f>
        <v/>
      </c>
      <c r="H394" s="8"/>
      <c r="I394" s="14" t="str">
        <f>IF(AND(A394="",B394="",C394="",D394="",E394="",F394="",H394=""),"",IF(OR(A394="",B394="",C394="",D394="",E394=""),"Incomplete",IF(COUNTIF($L$5:$L$1004,L394)&gt;1,"Check invoice #",IF(OR(COUNT(E394)=0,AND(F394&lt;&gt;"",COUNT(F394)=0)),"Check payment",IF(OR(E394&lt;0,IF(F394="",0,F394)&lt;0,IF(F394="",0,F394)&gt;E394),"Check payment",IF(OR(COUNT(C394)=0,COUNT(D394)=0),"Check dates",IF(D394&lt;C394,"Check dates",IF(ROUND(E394-IF(F394="",0,F394),2)=0,"Paid",IF(Setup!$B$4="","Set as-of date",IF(D394=Setup!$B$4,"Due today",IF(D394&lt;Setup!$B$4,IF(IF(F394="",0,F394)&gt;0,"Partially paid · overdue","Overdue"),IF(IF(F394="",0,F394)&gt;0,"Partially paid","Open"))))))))))))</f>
        <v/>
      </c>
      <c r="J394" s="15" t="str">
        <f>IF(OR(I394="Overdue",I394="Partially paid · overdue"),DATEDIF(D394,Setup!$B$4,"D"),IF(OR(I394="Open",I394="Partially paid",I394="Due today"),0,""))</f>
        <v/>
      </c>
      <c r="K394" s="5"/>
      <c r="L394" t="str">
        <f>IF(A394="","","k"&amp;SUBSTITUTE(SUBSTITUTE(SUBSTITUTE(SUBSTITUTE(SUBSTITUTE(SUBSTITUTE(A394,"~","{t}"),"*","{s}"),"?","{q}"),"&lt;","{lt}"),"&gt;","{gt}"),"=","{eq}"))</f>
        <v/>
      </c>
    </row>
    <row r="395" spans="1:12" x14ac:dyDescent="0.25">
      <c r="A395" s="5"/>
      <c r="B395" s="5"/>
      <c r="C395" s="8"/>
      <c r="D395" s="8"/>
      <c r="E395" s="12"/>
      <c r="F395" s="12"/>
      <c r="G395" s="13" t="str">
        <f>IF(OR(I395="Open",I395="Partially paid",I395="Due today",I395="Overdue",I395="Partially paid · overdue",I395="Paid",I395="Set as-of date"),ROUND(E395-IF(F395="",0,F395),2),"")</f>
        <v/>
      </c>
      <c r="H395" s="8"/>
      <c r="I395" s="14" t="str">
        <f>IF(AND(A395="",B395="",C395="",D395="",E395="",F395="",H395=""),"",IF(OR(A395="",B395="",C395="",D395="",E395=""),"Incomplete",IF(COUNTIF($L$5:$L$1004,L395)&gt;1,"Check invoice #",IF(OR(COUNT(E395)=0,AND(F395&lt;&gt;"",COUNT(F395)=0)),"Check payment",IF(OR(E395&lt;0,IF(F395="",0,F395)&lt;0,IF(F395="",0,F395)&gt;E395),"Check payment",IF(OR(COUNT(C395)=0,COUNT(D395)=0),"Check dates",IF(D395&lt;C395,"Check dates",IF(ROUND(E395-IF(F395="",0,F395),2)=0,"Paid",IF(Setup!$B$4="","Set as-of date",IF(D395=Setup!$B$4,"Due today",IF(D395&lt;Setup!$B$4,IF(IF(F395="",0,F395)&gt;0,"Partially paid · overdue","Overdue"),IF(IF(F395="",0,F395)&gt;0,"Partially paid","Open"))))))))))))</f>
        <v/>
      </c>
      <c r="J395" s="15" t="str">
        <f>IF(OR(I395="Overdue",I395="Partially paid · overdue"),DATEDIF(D395,Setup!$B$4,"D"),IF(OR(I395="Open",I395="Partially paid",I395="Due today"),0,""))</f>
        <v/>
      </c>
      <c r="K395" s="5"/>
      <c r="L395" t="str">
        <f>IF(A395="","","k"&amp;SUBSTITUTE(SUBSTITUTE(SUBSTITUTE(SUBSTITUTE(SUBSTITUTE(SUBSTITUTE(A395,"~","{t}"),"*","{s}"),"?","{q}"),"&lt;","{lt}"),"&gt;","{gt}"),"=","{eq}"))</f>
        <v/>
      </c>
    </row>
    <row r="396" spans="1:12" x14ac:dyDescent="0.25">
      <c r="A396" s="5"/>
      <c r="B396" s="5"/>
      <c r="C396" s="8"/>
      <c r="D396" s="8"/>
      <c r="E396" s="12"/>
      <c r="F396" s="12"/>
      <c r="G396" s="13" t="str">
        <f>IF(OR(I396="Open",I396="Partially paid",I396="Due today",I396="Overdue",I396="Partially paid · overdue",I396="Paid",I396="Set as-of date"),ROUND(E396-IF(F396="",0,F396),2),"")</f>
        <v/>
      </c>
      <c r="H396" s="8"/>
      <c r="I396" s="14" t="str">
        <f>IF(AND(A396="",B396="",C396="",D396="",E396="",F396="",H396=""),"",IF(OR(A396="",B396="",C396="",D396="",E396=""),"Incomplete",IF(COUNTIF($L$5:$L$1004,L396)&gt;1,"Check invoice #",IF(OR(COUNT(E396)=0,AND(F396&lt;&gt;"",COUNT(F396)=0)),"Check payment",IF(OR(E396&lt;0,IF(F396="",0,F396)&lt;0,IF(F396="",0,F396)&gt;E396),"Check payment",IF(OR(COUNT(C396)=0,COUNT(D396)=0),"Check dates",IF(D396&lt;C396,"Check dates",IF(ROUND(E396-IF(F396="",0,F396),2)=0,"Paid",IF(Setup!$B$4="","Set as-of date",IF(D396=Setup!$B$4,"Due today",IF(D396&lt;Setup!$B$4,IF(IF(F396="",0,F396)&gt;0,"Partially paid · overdue","Overdue"),IF(IF(F396="",0,F396)&gt;0,"Partially paid","Open"))))))))))))</f>
        <v/>
      </c>
      <c r="J396" s="15" t="str">
        <f>IF(OR(I396="Overdue",I396="Partially paid · overdue"),DATEDIF(D396,Setup!$B$4,"D"),IF(OR(I396="Open",I396="Partially paid",I396="Due today"),0,""))</f>
        <v/>
      </c>
      <c r="K396" s="5"/>
      <c r="L396" t="str">
        <f>IF(A396="","","k"&amp;SUBSTITUTE(SUBSTITUTE(SUBSTITUTE(SUBSTITUTE(SUBSTITUTE(SUBSTITUTE(A396,"~","{t}"),"*","{s}"),"?","{q}"),"&lt;","{lt}"),"&gt;","{gt}"),"=","{eq}"))</f>
        <v/>
      </c>
    </row>
    <row r="397" spans="1:12" x14ac:dyDescent="0.25">
      <c r="A397" s="5"/>
      <c r="B397" s="5"/>
      <c r="C397" s="8"/>
      <c r="D397" s="8"/>
      <c r="E397" s="12"/>
      <c r="F397" s="12"/>
      <c r="G397" s="13" t="str">
        <f>IF(OR(I397="Open",I397="Partially paid",I397="Due today",I397="Overdue",I397="Partially paid · overdue",I397="Paid",I397="Set as-of date"),ROUND(E397-IF(F397="",0,F397),2),"")</f>
        <v/>
      </c>
      <c r="H397" s="8"/>
      <c r="I397" s="14" t="str">
        <f>IF(AND(A397="",B397="",C397="",D397="",E397="",F397="",H397=""),"",IF(OR(A397="",B397="",C397="",D397="",E397=""),"Incomplete",IF(COUNTIF($L$5:$L$1004,L397)&gt;1,"Check invoice #",IF(OR(COUNT(E397)=0,AND(F397&lt;&gt;"",COUNT(F397)=0)),"Check payment",IF(OR(E397&lt;0,IF(F397="",0,F397)&lt;0,IF(F397="",0,F397)&gt;E397),"Check payment",IF(OR(COUNT(C397)=0,COUNT(D397)=0),"Check dates",IF(D397&lt;C397,"Check dates",IF(ROUND(E397-IF(F397="",0,F397),2)=0,"Paid",IF(Setup!$B$4="","Set as-of date",IF(D397=Setup!$B$4,"Due today",IF(D397&lt;Setup!$B$4,IF(IF(F397="",0,F397)&gt;0,"Partially paid · overdue","Overdue"),IF(IF(F397="",0,F397)&gt;0,"Partially paid","Open"))))))))))))</f>
        <v/>
      </c>
      <c r="J397" s="15" t="str">
        <f>IF(OR(I397="Overdue",I397="Partially paid · overdue"),DATEDIF(D397,Setup!$B$4,"D"),IF(OR(I397="Open",I397="Partially paid",I397="Due today"),0,""))</f>
        <v/>
      </c>
      <c r="K397" s="5"/>
      <c r="L397" t="str">
        <f>IF(A397="","","k"&amp;SUBSTITUTE(SUBSTITUTE(SUBSTITUTE(SUBSTITUTE(SUBSTITUTE(SUBSTITUTE(A397,"~","{t}"),"*","{s}"),"?","{q}"),"&lt;","{lt}"),"&gt;","{gt}"),"=","{eq}"))</f>
        <v/>
      </c>
    </row>
    <row r="398" spans="1:12" x14ac:dyDescent="0.25">
      <c r="A398" s="5"/>
      <c r="B398" s="5"/>
      <c r="C398" s="8"/>
      <c r="D398" s="8"/>
      <c r="E398" s="12"/>
      <c r="F398" s="12"/>
      <c r="G398" s="13" t="str">
        <f>IF(OR(I398="Open",I398="Partially paid",I398="Due today",I398="Overdue",I398="Partially paid · overdue",I398="Paid",I398="Set as-of date"),ROUND(E398-IF(F398="",0,F398),2),"")</f>
        <v/>
      </c>
      <c r="H398" s="8"/>
      <c r="I398" s="14" t="str">
        <f>IF(AND(A398="",B398="",C398="",D398="",E398="",F398="",H398=""),"",IF(OR(A398="",B398="",C398="",D398="",E398=""),"Incomplete",IF(COUNTIF($L$5:$L$1004,L398)&gt;1,"Check invoice #",IF(OR(COUNT(E398)=0,AND(F398&lt;&gt;"",COUNT(F398)=0)),"Check payment",IF(OR(E398&lt;0,IF(F398="",0,F398)&lt;0,IF(F398="",0,F398)&gt;E398),"Check payment",IF(OR(COUNT(C398)=0,COUNT(D398)=0),"Check dates",IF(D398&lt;C398,"Check dates",IF(ROUND(E398-IF(F398="",0,F398),2)=0,"Paid",IF(Setup!$B$4="","Set as-of date",IF(D398=Setup!$B$4,"Due today",IF(D398&lt;Setup!$B$4,IF(IF(F398="",0,F398)&gt;0,"Partially paid · overdue","Overdue"),IF(IF(F398="",0,F398)&gt;0,"Partially paid","Open"))))))))))))</f>
        <v/>
      </c>
      <c r="J398" s="15" t="str">
        <f>IF(OR(I398="Overdue",I398="Partially paid · overdue"),DATEDIF(D398,Setup!$B$4,"D"),IF(OR(I398="Open",I398="Partially paid",I398="Due today"),0,""))</f>
        <v/>
      </c>
      <c r="K398" s="5"/>
      <c r="L398" t="str">
        <f>IF(A398="","","k"&amp;SUBSTITUTE(SUBSTITUTE(SUBSTITUTE(SUBSTITUTE(SUBSTITUTE(SUBSTITUTE(A398,"~","{t}"),"*","{s}"),"?","{q}"),"&lt;","{lt}"),"&gt;","{gt}"),"=","{eq}"))</f>
        <v/>
      </c>
    </row>
    <row r="399" spans="1:12" x14ac:dyDescent="0.25">
      <c r="A399" s="5"/>
      <c r="B399" s="5"/>
      <c r="C399" s="8"/>
      <c r="D399" s="8"/>
      <c r="E399" s="12"/>
      <c r="F399" s="12"/>
      <c r="G399" s="13" t="str">
        <f>IF(OR(I399="Open",I399="Partially paid",I399="Due today",I399="Overdue",I399="Partially paid · overdue",I399="Paid",I399="Set as-of date"),ROUND(E399-IF(F399="",0,F399),2),"")</f>
        <v/>
      </c>
      <c r="H399" s="8"/>
      <c r="I399" s="14" t="str">
        <f>IF(AND(A399="",B399="",C399="",D399="",E399="",F399="",H399=""),"",IF(OR(A399="",B399="",C399="",D399="",E399=""),"Incomplete",IF(COUNTIF($L$5:$L$1004,L399)&gt;1,"Check invoice #",IF(OR(COUNT(E399)=0,AND(F399&lt;&gt;"",COUNT(F399)=0)),"Check payment",IF(OR(E399&lt;0,IF(F399="",0,F399)&lt;0,IF(F399="",0,F399)&gt;E399),"Check payment",IF(OR(COUNT(C399)=0,COUNT(D399)=0),"Check dates",IF(D399&lt;C399,"Check dates",IF(ROUND(E399-IF(F399="",0,F399),2)=0,"Paid",IF(Setup!$B$4="","Set as-of date",IF(D399=Setup!$B$4,"Due today",IF(D399&lt;Setup!$B$4,IF(IF(F399="",0,F399)&gt;0,"Partially paid · overdue","Overdue"),IF(IF(F399="",0,F399)&gt;0,"Partially paid","Open"))))))))))))</f>
        <v/>
      </c>
      <c r="J399" s="15" t="str">
        <f>IF(OR(I399="Overdue",I399="Partially paid · overdue"),DATEDIF(D399,Setup!$B$4,"D"),IF(OR(I399="Open",I399="Partially paid",I399="Due today"),0,""))</f>
        <v/>
      </c>
      <c r="K399" s="5"/>
      <c r="L399" t="str">
        <f>IF(A399="","","k"&amp;SUBSTITUTE(SUBSTITUTE(SUBSTITUTE(SUBSTITUTE(SUBSTITUTE(SUBSTITUTE(A399,"~","{t}"),"*","{s}"),"?","{q}"),"&lt;","{lt}"),"&gt;","{gt}"),"=","{eq}"))</f>
        <v/>
      </c>
    </row>
    <row r="400" spans="1:12" x14ac:dyDescent="0.25">
      <c r="A400" s="5"/>
      <c r="B400" s="5"/>
      <c r="C400" s="8"/>
      <c r="D400" s="8"/>
      <c r="E400" s="12"/>
      <c r="F400" s="12"/>
      <c r="G400" s="13" t="str">
        <f>IF(OR(I400="Open",I400="Partially paid",I400="Due today",I400="Overdue",I400="Partially paid · overdue",I400="Paid",I400="Set as-of date"),ROUND(E400-IF(F400="",0,F400),2),"")</f>
        <v/>
      </c>
      <c r="H400" s="8"/>
      <c r="I400" s="14" t="str">
        <f>IF(AND(A400="",B400="",C400="",D400="",E400="",F400="",H400=""),"",IF(OR(A400="",B400="",C400="",D400="",E400=""),"Incomplete",IF(COUNTIF($L$5:$L$1004,L400)&gt;1,"Check invoice #",IF(OR(COUNT(E400)=0,AND(F400&lt;&gt;"",COUNT(F400)=0)),"Check payment",IF(OR(E400&lt;0,IF(F400="",0,F400)&lt;0,IF(F400="",0,F400)&gt;E400),"Check payment",IF(OR(COUNT(C400)=0,COUNT(D400)=0),"Check dates",IF(D400&lt;C400,"Check dates",IF(ROUND(E400-IF(F400="",0,F400),2)=0,"Paid",IF(Setup!$B$4="","Set as-of date",IF(D400=Setup!$B$4,"Due today",IF(D400&lt;Setup!$B$4,IF(IF(F400="",0,F400)&gt;0,"Partially paid · overdue","Overdue"),IF(IF(F400="",0,F400)&gt;0,"Partially paid","Open"))))))))))))</f>
        <v/>
      </c>
      <c r="J400" s="15" t="str">
        <f>IF(OR(I400="Overdue",I400="Partially paid · overdue"),DATEDIF(D400,Setup!$B$4,"D"),IF(OR(I400="Open",I400="Partially paid",I400="Due today"),0,""))</f>
        <v/>
      </c>
      <c r="K400" s="5"/>
      <c r="L400" t="str">
        <f>IF(A400="","","k"&amp;SUBSTITUTE(SUBSTITUTE(SUBSTITUTE(SUBSTITUTE(SUBSTITUTE(SUBSTITUTE(A400,"~","{t}"),"*","{s}"),"?","{q}"),"&lt;","{lt}"),"&gt;","{gt}"),"=","{eq}"))</f>
        <v/>
      </c>
    </row>
    <row r="401" spans="1:12" x14ac:dyDescent="0.25">
      <c r="A401" s="5"/>
      <c r="B401" s="5"/>
      <c r="C401" s="8"/>
      <c r="D401" s="8"/>
      <c r="E401" s="12"/>
      <c r="F401" s="12"/>
      <c r="G401" s="13" t="str">
        <f>IF(OR(I401="Open",I401="Partially paid",I401="Due today",I401="Overdue",I401="Partially paid · overdue",I401="Paid",I401="Set as-of date"),ROUND(E401-IF(F401="",0,F401),2),"")</f>
        <v/>
      </c>
      <c r="H401" s="8"/>
      <c r="I401" s="14" t="str">
        <f>IF(AND(A401="",B401="",C401="",D401="",E401="",F401="",H401=""),"",IF(OR(A401="",B401="",C401="",D401="",E401=""),"Incomplete",IF(COUNTIF($L$5:$L$1004,L401)&gt;1,"Check invoice #",IF(OR(COUNT(E401)=0,AND(F401&lt;&gt;"",COUNT(F401)=0)),"Check payment",IF(OR(E401&lt;0,IF(F401="",0,F401)&lt;0,IF(F401="",0,F401)&gt;E401),"Check payment",IF(OR(COUNT(C401)=0,COUNT(D401)=0),"Check dates",IF(D401&lt;C401,"Check dates",IF(ROUND(E401-IF(F401="",0,F401),2)=0,"Paid",IF(Setup!$B$4="","Set as-of date",IF(D401=Setup!$B$4,"Due today",IF(D401&lt;Setup!$B$4,IF(IF(F401="",0,F401)&gt;0,"Partially paid · overdue","Overdue"),IF(IF(F401="",0,F401)&gt;0,"Partially paid","Open"))))))))))))</f>
        <v/>
      </c>
      <c r="J401" s="15" t="str">
        <f>IF(OR(I401="Overdue",I401="Partially paid · overdue"),DATEDIF(D401,Setup!$B$4,"D"),IF(OR(I401="Open",I401="Partially paid",I401="Due today"),0,""))</f>
        <v/>
      </c>
      <c r="K401" s="5"/>
      <c r="L401" t="str">
        <f>IF(A401="","","k"&amp;SUBSTITUTE(SUBSTITUTE(SUBSTITUTE(SUBSTITUTE(SUBSTITUTE(SUBSTITUTE(A401,"~","{t}"),"*","{s}"),"?","{q}"),"&lt;","{lt}"),"&gt;","{gt}"),"=","{eq}"))</f>
        <v/>
      </c>
    </row>
    <row r="402" spans="1:12" x14ac:dyDescent="0.25">
      <c r="A402" s="5"/>
      <c r="B402" s="5"/>
      <c r="C402" s="8"/>
      <c r="D402" s="8"/>
      <c r="E402" s="12"/>
      <c r="F402" s="12"/>
      <c r="G402" s="13" t="str">
        <f>IF(OR(I402="Open",I402="Partially paid",I402="Due today",I402="Overdue",I402="Partially paid · overdue",I402="Paid",I402="Set as-of date"),ROUND(E402-IF(F402="",0,F402),2),"")</f>
        <v/>
      </c>
      <c r="H402" s="8"/>
      <c r="I402" s="14" t="str">
        <f>IF(AND(A402="",B402="",C402="",D402="",E402="",F402="",H402=""),"",IF(OR(A402="",B402="",C402="",D402="",E402=""),"Incomplete",IF(COUNTIF($L$5:$L$1004,L402)&gt;1,"Check invoice #",IF(OR(COUNT(E402)=0,AND(F402&lt;&gt;"",COUNT(F402)=0)),"Check payment",IF(OR(E402&lt;0,IF(F402="",0,F402)&lt;0,IF(F402="",0,F402)&gt;E402),"Check payment",IF(OR(COUNT(C402)=0,COUNT(D402)=0),"Check dates",IF(D402&lt;C402,"Check dates",IF(ROUND(E402-IF(F402="",0,F402),2)=0,"Paid",IF(Setup!$B$4="","Set as-of date",IF(D402=Setup!$B$4,"Due today",IF(D402&lt;Setup!$B$4,IF(IF(F402="",0,F402)&gt;0,"Partially paid · overdue","Overdue"),IF(IF(F402="",0,F402)&gt;0,"Partially paid","Open"))))))))))))</f>
        <v/>
      </c>
      <c r="J402" s="15" t="str">
        <f>IF(OR(I402="Overdue",I402="Partially paid · overdue"),DATEDIF(D402,Setup!$B$4,"D"),IF(OR(I402="Open",I402="Partially paid",I402="Due today"),0,""))</f>
        <v/>
      </c>
      <c r="K402" s="5"/>
      <c r="L402" t="str">
        <f>IF(A402="","","k"&amp;SUBSTITUTE(SUBSTITUTE(SUBSTITUTE(SUBSTITUTE(SUBSTITUTE(SUBSTITUTE(A402,"~","{t}"),"*","{s}"),"?","{q}"),"&lt;","{lt}"),"&gt;","{gt}"),"=","{eq}"))</f>
        <v/>
      </c>
    </row>
    <row r="403" spans="1:12" x14ac:dyDescent="0.25">
      <c r="A403" s="5"/>
      <c r="B403" s="5"/>
      <c r="C403" s="8"/>
      <c r="D403" s="8"/>
      <c r="E403" s="12"/>
      <c r="F403" s="12"/>
      <c r="G403" s="13" t="str">
        <f>IF(OR(I403="Open",I403="Partially paid",I403="Due today",I403="Overdue",I403="Partially paid · overdue",I403="Paid",I403="Set as-of date"),ROUND(E403-IF(F403="",0,F403),2),"")</f>
        <v/>
      </c>
      <c r="H403" s="8"/>
      <c r="I403" s="14" t="str">
        <f>IF(AND(A403="",B403="",C403="",D403="",E403="",F403="",H403=""),"",IF(OR(A403="",B403="",C403="",D403="",E403=""),"Incomplete",IF(COUNTIF($L$5:$L$1004,L403)&gt;1,"Check invoice #",IF(OR(COUNT(E403)=0,AND(F403&lt;&gt;"",COUNT(F403)=0)),"Check payment",IF(OR(E403&lt;0,IF(F403="",0,F403)&lt;0,IF(F403="",0,F403)&gt;E403),"Check payment",IF(OR(COUNT(C403)=0,COUNT(D403)=0),"Check dates",IF(D403&lt;C403,"Check dates",IF(ROUND(E403-IF(F403="",0,F403),2)=0,"Paid",IF(Setup!$B$4="","Set as-of date",IF(D403=Setup!$B$4,"Due today",IF(D403&lt;Setup!$B$4,IF(IF(F403="",0,F403)&gt;0,"Partially paid · overdue","Overdue"),IF(IF(F403="",0,F403)&gt;0,"Partially paid","Open"))))))))))))</f>
        <v/>
      </c>
      <c r="J403" s="15" t="str">
        <f>IF(OR(I403="Overdue",I403="Partially paid · overdue"),DATEDIF(D403,Setup!$B$4,"D"),IF(OR(I403="Open",I403="Partially paid",I403="Due today"),0,""))</f>
        <v/>
      </c>
      <c r="K403" s="5"/>
      <c r="L403" t="str">
        <f>IF(A403="","","k"&amp;SUBSTITUTE(SUBSTITUTE(SUBSTITUTE(SUBSTITUTE(SUBSTITUTE(SUBSTITUTE(A403,"~","{t}"),"*","{s}"),"?","{q}"),"&lt;","{lt}"),"&gt;","{gt}"),"=","{eq}"))</f>
        <v/>
      </c>
    </row>
    <row r="404" spans="1:12" x14ac:dyDescent="0.25">
      <c r="A404" s="5"/>
      <c r="B404" s="5"/>
      <c r="C404" s="8"/>
      <c r="D404" s="8"/>
      <c r="E404" s="12"/>
      <c r="F404" s="12"/>
      <c r="G404" s="13" t="str">
        <f>IF(OR(I404="Open",I404="Partially paid",I404="Due today",I404="Overdue",I404="Partially paid · overdue",I404="Paid",I404="Set as-of date"),ROUND(E404-IF(F404="",0,F404),2),"")</f>
        <v/>
      </c>
      <c r="H404" s="8"/>
      <c r="I404" s="14" t="str">
        <f>IF(AND(A404="",B404="",C404="",D404="",E404="",F404="",H404=""),"",IF(OR(A404="",B404="",C404="",D404="",E404=""),"Incomplete",IF(COUNTIF($L$5:$L$1004,L404)&gt;1,"Check invoice #",IF(OR(COUNT(E404)=0,AND(F404&lt;&gt;"",COUNT(F404)=0)),"Check payment",IF(OR(E404&lt;0,IF(F404="",0,F404)&lt;0,IF(F404="",0,F404)&gt;E404),"Check payment",IF(OR(COUNT(C404)=0,COUNT(D404)=0),"Check dates",IF(D404&lt;C404,"Check dates",IF(ROUND(E404-IF(F404="",0,F404),2)=0,"Paid",IF(Setup!$B$4="","Set as-of date",IF(D404=Setup!$B$4,"Due today",IF(D404&lt;Setup!$B$4,IF(IF(F404="",0,F404)&gt;0,"Partially paid · overdue","Overdue"),IF(IF(F404="",0,F404)&gt;0,"Partially paid","Open"))))))))))))</f>
        <v/>
      </c>
      <c r="J404" s="15" t="str">
        <f>IF(OR(I404="Overdue",I404="Partially paid · overdue"),DATEDIF(D404,Setup!$B$4,"D"),IF(OR(I404="Open",I404="Partially paid",I404="Due today"),0,""))</f>
        <v/>
      </c>
      <c r="K404" s="5"/>
      <c r="L404" t="str">
        <f>IF(A404="","","k"&amp;SUBSTITUTE(SUBSTITUTE(SUBSTITUTE(SUBSTITUTE(SUBSTITUTE(SUBSTITUTE(A404,"~","{t}"),"*","{s}"),"?","{q}"),"&lt;","{lt}"),"&gt;","{gt}"),"=","{eq}"))</f>
        <v/>
      </c>
    </row>
    <row r="405" spans="1:12" x14ac:dyDescent="0.25">
      <c r="A405" s="5"/>
      <c r="B405" s="5"/>
      <c r="C405" s="8"/>
      <c r="D405" s="8"/>
      <c r="E405" s="12"/>
      <c r="F405" s="12"/>
      <c r="G405" s="13" t="str">
        <f>IF(OR(I405="Open",I405="Partially paid",I405="Due today",I405="Overdue",I405="Partially paid · overdue",I405="Paid",I405="Set as-of date"),ROUND(E405-IF(F405="",0,F405),2),"")</f>
        <v/>
      </c>
      <c r="H405" s="8"/>
      <c r="I405" s="14" t="str">
        <f>IF(AND(A405="",B405="",C405="",D405="",E405="",F405="",H405=""),"",IF(OR(A405="",B405="",C405="",D405="",E405=""),"Incomplete",IF(COUNTIF($L$5:$L$1004,L405)&gt;1,"Check invoice #",IF(OR(COUNT(E405)=0,AND(F405&lt;&gt;"",COUNT(F405)=0)),"Check payment",IF(OR(E405&lt;0,IF(F405="",0,F405)&lt;0,IF(F405="",0,F405)&gt;E405),"Check payment",IF(OR(COUNT(C405)=0,COUNT(D405)=0),"Check dates",IF(D405&lt;C405,"Check dates",IF(ROUND(E405-IF(F405="",0,F405),2)=0,"Paid",IF(Setup!$B$4="","Set as-of date",IF(D405=Setup!$B$4,"Due today",IF(D405&lt;Setup!$B$4,IF(IF(F405="",0,F405)&gt;0,"Partially paid · overdue","Overdue"),IF(IF(F405="",0,F405)&gt;0,"Partially paid","Open"))))))))))))</f>
        <v/>
      </c>
      <c r="J405" s="15" t="str">
        <f>IF(OR(I405="Overdue",I405="Partially paid · overdue"),DATEDIF(D405,Setup!$B$4,"D"),IF(OR(I405="Open",I405="Partially paid",I405="Due today"),0,""))</f>
        <v/>
      </c>
      <c r="K405" s="5"/>
      <c r="L405" t="str">
        <f>IF(A405="","","k"&amp;SUBSTITUTE(SUBSTITUTE(SUBSTITUTE(SUBSTITUTE(SUBSTITUTE(SUBSTITUTE(A405,"~","{t}"),"*","{s}"),"?","{q}"),"&lt;","{lt}"),"&gt;","{gt}"),"=","{eq}"))</f>
        <v/>
      </c>
    </row>
    <row r="406" spans="1:12" x14ac:dyDescent="0.25">
      <c r="A406" s="5"/>
      <c r="B406" s="5"/>
      <c r="C406" s="8"/>
      <c r="D406" s="8"/>
      <c r="E406" s="12"/>
      <c r="F406" s="12"/>
      <c r="G406" s="13" t="str">
        <f>IF(OR(I406="Open",I406="Partially paid",I406="Due today",I406="Overdue",I406="Partially paid · overdue",I406="Paid",I406="Set as-of date"),ROUND(E406-IF(F406="",0,F406),2),"")</f>
        <v/>
      </c>
      <c r="H406" s="8"/>
      <c r="I406" s="14" t="str">
        <f>IF(AND(A406="",B406="",C406="",D406="",E406="",F406="",H406=""),"",IF(OR(A406="",B406="",C406="",D406="",E406=""),"Incomplete",IF(COUNTIF($L$5:$L$1004,L406)&gt;1,"Check invoice #",IF(OR(COUNT(E406)=0,AND(F406&lt;&gt;"",COUNT(F406)=0)),"Check payment",IF(OR(E406&lt;0,IF(F406="",0,F406)&lt;0,IF(F406="",0,F406)&gt;E406),"Check payment",IF(OR(COUNT(C406)=0,COUNT(D406)=0),"Check dates",IF(D406&lt;C406,"Check dates",IF(ROUND(E406-IF(F406="",0,F406),2)=0,"Paid",IF(Setup!$B$4="","Set as-of date",IF(D406=Setup!$B$4,"Due today",IF(D406&lt;Setup!$B$4,IF(IF(F406="",0,F406)&gt;0,"Partially paid · overdue","Overdue"),IF(IF(F406="",0,F406)&gt;0,"Partially paid","Open"))))))))))))</f>
        <v/>
      </c>
      <c r="J406" s="15" t="str">
        <f>IF(OR(I406="Overdue",I406="Partially paid · overdue"),DATEDIF(D406,Setup!$B$4,"D"),IF(OR(I406="Open",I406="Partially paid",I406="Due today"),0,""))</f>
        <v/>
      </c>
      <c r="K406" s="5"/>
      <c r="L406" t="str">
        <f>IF(A406="","","k"&amp;SUBSTITUTE(SUBSTITUTE(SUBSTITUTE(SUBSTITUTE(SUBSTITUTE(SUBSTITUTE(A406,"~","{t}"),"*","{s}"),"?","{q}"),"&lt;","{lt}"),"&gt;","{gt}"),"=","{eq}"))</f>
        <v/>
      </c>
    </row>
    <row r="407" spans="1:12" x14ac:dyDescent="0.25">
      <c r="A407" s="5"/>
      <c r="B407" s="5"/>
      <c r="C407" s="8"/>
      <c r="D407" s="8"/>
      <c r="E407" s="12"/>
      <c r="F407" s="12"/>
      <c r="G407" s="13" t="str">
        <f>IF(OR(I407="Open",I407="Partially paid",I407="Due today",I407="Overdue",I407="Partially paid · overdue",I407="Paid",I407="Set as-of date"),ROUND(E407-IF(F407="",0,F407),2),"")</f>
        <v/>
      </c>
      <c r="H407" s="8"/>
      <c r="I407" s="14" t="str">
        <f>IF(AND(A407="",B407="",C407="",D407="",E407="",F407="",H407=""),"",IF(OR(A407="",B407="",C407="",D407="",E407=""),"Incomplete",IF(COUNTIF($L$5:$L$1004,L407)&gt;1,"Check invoice #",IF(OR(COUNT(E407)=0,AND(F407&lt;&gt;"",COUNT(F407)=0)),"Check payment",IF(OR(E407&lt;0,IF(F407="",0,F407)&lt;0,IF(F407="",0,F407)&gt;E407),"Check payment",IF(OR(COUNT(C407)=0,COUNT(D407)=0),"Check dates",IF(D407&lt;C407,"Check dates",IF(ROUND(E407-IF(F407="",0,F407),2)=0,"Paid",IF(Setup!$B$4="","Set as-of date",IF(D407=Setup!$B$4,"Due today",IF(D407&lt;Setup!$B$4,IF(IF(F407="",0,F407)&gt;0,"Partially paid · overdue","Overdue"),IF(IF(F407="",0,F407)&gt;0,"Partially paid","Open"))))))))))))</f>
        <v/>
      </c>
      <c r="J407" s="15" t="str">
        <f>IF(OR(I407="Overdue",I407="Partially paid · overdue"),DATEDIF(D407,Setup!$B$4,"D"),IF(OR(I407="Open",I407="Partially paid",I407="Due today"),0,""))</f>
        <v/>
      </c>
      <c r="K407" s="5"/>
      <c r="L407" t="str">
        <f>IF(A407="","","k"&amp;SUBSTITUTE(SUBSTITUTE(SUBSTITUTE(SUBSTITUTE(SUBSTITUTE(SUBSTITUTE(A407,"~","{t}"),"*","{s}"),"?","{q}"),"&lt;","{lt}"),"&gt;","{gt}"),"=","{eq}"))</f>
        <v/>
      </c>
    </row>
    <row r="408" spans="1:12" x14ac:dyDescent="0.25">
      <c r="A408" s="5"/>
      <c r="B408" s="5"/>
      <c r="C408" s="8"/>
      <c r="D408" s="8"/>
      <c r="E408" s="12"/>
      <c r="F408" s="12"/>
      <c r="G408" s="13" t="str">
        <f>IF(OR(I408="Open",I408="Partially paid",I408="Due today",I408="Overdue",I408="Partially paid · overdue",I408="Paid",I408="Set as-of date"),ROUND(E408-IF(F408="",0,F408),2),"")</f>
        <v/>
      </c>
      <c r="H408" s="8"/>
      <c r="I408" s="14" t="str">
        <f>IF(AND(A408="",B408="",C408="",D408="",E408="",F408="",H408=""),"",IF(OR(A408="",B408="",C408="",D408="",E408=""),"Incomplete",IF(COUNTIF($L$5:$L$1004,L408)&gt;1,"Check invoice #",IF(OR(COUNT(E408)=0,AND(F408&lt;&gt;"",COUNT(F408)=0)),"Check payment",IF(OR(E408&lt;0,IF(F408="",0,F408)&lt;0,IF(F408="",0,F408)&gt;E408),"Check payment",IF(OR(COUNT(C408)=0,COUNT(D408)=0),"Check dates",IF(D408&lt;C408,"Check dates",IF(ROUND(E408-IF(F408="",0,F408),2)=0,"Paid",IF(Setup!$B$4="","Set as-of date",IF(D408=Setup!$B$4,"Due today",IF(D408&lt;Setup!$B$4,IF(IF(F408="",0,F408)&gt;0,"Partially paid · overdue","Overdue"),IF(IF(F408="",0,F408)&gt;0,"Partially paid","Open"))))))))))))</f>
        <v/>
      </c>
      <c r="J408" s="15" t="str">
        <f>IF(OR(I408="Overdue",I408="Partially paid · overdue"),DATEDIF(D408,Setup!$B$4,"D"),IF(OR(I408="Open",I408="Partially paid",I408="Due today"),0,""))</f>
        <v/>
      </c>
      <c r="K408" s="5"/>
      <c r="L408" t="str">
        <f>IF(A408="","","k"&amp;SUBSTITUTE(SUBSTITUTE(SUBSTITUTE(SUBSTITUTE(SUBSTITUTE(SUBSTITUTE(A408,"~","{t}"),"*","{s}"),"?","{q}"),"&lt;","{lt}"),"&gt;","{gt}"),"=","{eq}"))</f>
        <v/>
      </c>
    </row>
    <row r="409" spans="1:12" x14ac:dyDescent="0.25">
      <c r="A409" s="5"/>
      <c r="B409" s="5"/>
      <c r="C409" s="8"/>
      <c r="D409" s="8"/>
      <c r="E409" s="12"/>
      <c r="F409" s="12"/>
      <c r="G409" s="13" t="str">
        <f>IF(OR(I409="Open",I409="Partially paid",I409="Due today",I409="Overdue",I409="Partially paid · overdue",I409="Paid",I409="Set as-of date"),ROUND(E409-IF(F409="",0,F409),2),"")</f>
        <v/>
      </c>
      <c r="H409" s="8"/>
      <c r="I409" s="14" t="str">
        <f>IF(AND(A409="",B409="",C409="",D409="",E409="",F409="",H409=""),"",IF(OR(A409="",B409="",C409="",D409="",E409=""),"Incomplete",IF(COUNTIF($L$5:$L$1004,L409)&gt;1,"Check invoice #",IF(OR(COUNT(E409)=0,AND(F409&lt;&gt;"",COUNT(F409)=0)),"Check payment",IF(OR(E409&lt;0,IF(F409="",0,F409)&lt;0,IF(F409="",0,F409)&gt;E409),"Check payment",IF(OR(COUNT(C409)=0,COUNT(D409)=0),"Check dates",IF(D409&lt;C409,"Check dates",IF(ROUND(E409-IF(F409="",0,F409),2)=0,"Paid",IF(Setup!$B$4="","Set as-of date",IF(D409=Setup!$B$4,"Due today",IF(D409&lt;Setup!$B$4,IF(IF(F409="",0,F409)&gt;0,"Partially paid · overdue","Overdue"),IF(IF(F409="",0,F409)&gt;0,"Partially paid","Open"))))))))))))</f>
        <v/>
      </c>
      <c r="J409" s="15" t="str">
        <f>IF(OR(I409="Overdue",I409="Partially paid · overdue"),DATEDIF(D409,Setup!$B$4,"D"),IF(OR(I409="Open",I409="Partially paid",I409="Due today"),0,""))</f>
        <v/>
      </c>
      <c r="K409" s="5"/>
      <c r="L409" t="str">
        <f>IF(A409="","","k"&amp;SUBSTITUTE(SUBSTITUTE(SUBSTITUTE(SUBSTITUTE(SUBSTITUTE(SUBSTITUTE(A409,"~","{t}"),"*","{s}"),"?","{q}"),"&lt;","{lt}"),"&gt;","{gt}"),"=","{eq}"))</f>
        <v/>
      </c>
    </row>
    <row r="410" spans="1:12" x14ac:dyDescent="0.25">
      <c r="A410" s="5"/>
      <c r="B410" s="5"/>
      <c r="C410" s="8"/>
      <c r="D410" s="8"/>
      <c r="E410" s="12"/>
      <c r="F410" s="12"/>
      <c r="G410" s="13" t="str">
        <f>IF(OR(I410="Open",I410="Partially paid",I410="Due today",I410="Overdue",I410="Partially paid · overdue",I410="Paid",I410="Set as-of date"),ROUND(E410-IF(F410="",0,F410),2),"")</f>
        <v/>
      </c>
      <c r="H410" s="8"/>
      <c r="I410" s="14" t="str">
        <f>IF(AND(A410="",B410="",C410="",D410="",E410="",F410="",H410=""),"",IF(OR(A410="",B410="",C410="",D410="",E410=""),"Incomplete",IF(COUNTIF($L$5:$L$1004,L410)&gt;1,"Check invoice #",IF(OR(COUNT(E410)=0,AND(F410&lt;&gt;"",COUNT(F410)=0)),"Check payment",IF(OR(E410&lt;0,IF(F410="",0,F410)&lt;0,IF(F410="",0,F410)&gt;E410),"Check payment",IF(OR(COUNT(C410)=0,COUNT(D410)=0),"Check dates",IF(D410&lt;C410,"Check dates",IF(ROUND(E410-IF(F410="",0,F410),2)=0,"Paid",IF(Setup!$B$4="","Set as-of date",IF(D410=Setup!$B$4,"Due today",IF(D410&lt;Setup!$B$4,IF(IF(F410="",0,F410)&gt;0,"Partially paid · overdue","Overdue"),IF(IF(F410="",0,F410)&gt;0,"Partially paid","Open"))))))))))))</f>
        <v/>
      </c>
      <c r="J410" s="15" t="str">
        <f>IF(OR(I410="Overdue",I410="Partially paid · overdue"),DATEDIF(D410,Setup!$B$4,"D"),IF(OR(I410="Open",I410="Partially paid",I410="Due today"),0,""))</f>
        <v/>
      </c>
      <c r="K410" s="5"/>
      <c r="L410" t="str">
        <f>IF(A410="","","k"&amp;SUBSTITUTE(SUBSTITUTE(SUBSTITUTE(SUBSTITUTE(SUBSTITUTE(SUBSTITUTE(A410,"~","{t}"),"*","{s}"),"?","{q}"),"&lt;","{lt}"),"&gt;","{gt}"),"=","{eq}"))</f>
        <v/>
      </c>
    </row>
    <row r="411" spans="1:12" x14ac:dyDescent="0.25">
      <c r="A411" s="5"/>
      <c r="B411" s="5"/>
      <c r="C411" s="8"/>
      <c r="D411" s="8"/>
      <c r="E411" s="12"/>
      <c r="F411" s="12"/>
      <c r="G411" s="13" t="str">
        <f>IF(OR(I411="Open",I411="Partially paid",I411="Due today",I411="Overdue",I411="Partially paid · overdue",I411="Paid",I411="Set as-of date"),ROUND(E411-IF(F411="",0,F411),2),"")</f>
        <v/>
      </c>
      <c r="H411" s="8"/>
      <c r="I411" s="14" t="str">
        <f>IF(AND(A411="",B411="",C411="",D411="",E411="",F411="",H411=""),"",IF(OR(A411="",B411="",C411="",D411="",E411=""),"Incomplete",IF(COUNTIF($L$5:$L$1004,L411)&gt;1,"Check invoice #",IF(OR(COUNT(E411)=0,AND(F411&lt;&gt;"",COUNT(F411)=0)),"Check payment",IF(OR(E411&lt;0,IF(F411="",0,F411)&lt;0,IF(F411="",0,F411)&gt;E411),"Check payment",IF(OR(COUNT(C411)=0,COUNT(D411)=0),"Check dates",IF(D411&lt;C411,"Check dates",IF(ROUND(E411-IF(F411="",0,F411),2)=0,"Paid",IF(Setup!$B$4="","Set as-of date",IF(D411=Setup!$B$4,"Due today",IF(D411&lt;Setup!$B$4,IF(IF(F411="",0,F411)&gt;0,"Partially paid · overdue","Overdue"),IF(IF(F411="",0,F411)&gt;0,"Partially paid","Open"))))))))))))</f>
        <v/>
      </c>
      <c r="J411" s="15" t="str">
        <f>IF(OR(I411="Overdue",I411="Partially paid · overdue"),DATEDIF(D411,Setup!$B$4,"D"),IF(OR(I411="Open",I411="Partially paid",I411="Due today"),0,""))</f>
        <v/>
      </c>
      <c r="K411" s="5"/>
      <c r="L411" t="str">
        <f>IF(A411="","","k"&amp;SUBSTITUTE(SUBSTITUTE(SUBSTITUTE(SUBSTITUTE(SUBSTITUTE(SUBSTITUTE(A411,"~","{t}"),"*","{s}"),"?","{q}"),"&lt;","{lt}"),"&gt;","{gt}"),"=","{eq}"))</f>
        <v/>
      </c>
    </row>
    <row r="412" spans="1:12" x14ac:dyDescent="0.25">
      <c r="A412" s="5"/>
      <c r="B412" s="5"/>
      <c r="C412" s="8"/>
      <c r="D412" s="8"/>
      <c r="E412" s="12"/>
      <c r="F412" s="12"/>
      <c r="G412" s="13" t="str">
        <f>IF(OR(I412="Open",I412="Partially paid",I412="Due today",I412="Overdue",I412="Partially paid · overdue",I412="Paid",I412="Set as-of date"),ROUND(E412-IF(F412="",0,F412),2),"")</f>
        <v/>
      </c>
      <c r="H412" s="8"/>
      <c r="I412" s="14" t="str">
        <f>IF(AND(A412="",B412="",C412="",D412="",E412="",F412="",H412=""),"",IF(OR(A412="",B412="",C412="",D412="",E412=""),"Incomplete",IF(COUNTIF($L$5:$L$1004,L412)&gt;1,"Check invoice #",IF(OR(COUNT(E412)=0,AND(F412&lt;&gt;"",COUNT(F412)=0)),"Check payment",IF(OR(E412&lt;0,IF(F412="",0,F412)&lt;0,IF(F412="",0,F412)&gt;E412),"Check payment",IF(OR(COUNT(C412)=0,COUNT(D412)=0),"Check dates",IF(D412&lt;C412,"Check dates",IF(ROUND(E412-IF(F412="",0,F412),2)=0,"Paid",IF(Setup!$B$4="","Set as-of date",IF(D412=Setup!$B$4,"Due today",IF(D412&lt;Setup!$B$4,IF(IF(F412="",0,F412)&gt;0,"Partially paid · overdue","Overdue"),IF(IF(F412="",0,F412)&gt;0,"Partially paid","Open"))))))))))))</f>
        <v/>
      </c>
      <c r="J412" s="15" t="str">
        <f>IF(OR(I412="Overdue",I412="Partially paid · overdue"),DATEDIF(D412,Setup!$B$4,"D"),IF(OR(I412="Open",I412="Partially paid",I412="Due today"),0,""))</f>
        <v/>
      </c>
      <c r="K412" s="5"/>
      <c r="L412" t="str">
        <f>IF(A412="","","k"&amp;SUBSTITUTE(SUBSTITUTE(SUBSTITUTE(SUBSTITUTE(SUBSTITUTE(SUBSTITUTE(A412,"~","{t}"),"*","{s}"),"?","{q}"),"&lt;","{lt}"),"&gt;","{gt}"),"=","{eq}"))</f>
        <v/>
      </c>
    </row>
    <row r="413" spans="1:12" x14ac:dyDescent="0.25">
      <c r="A413" s="5"/>
      <c r="B413" s="5"/>
      <c r="C413" s="8"/>
      <c r="D413" s="8"/>
      <c r="E413" s="12"/>
      <c r="F413" s="12"/>
      <c r="G413" s="13" t="str">
        <f>IF(OR(I413="Open",I413="Partially paid",I413="Due today",I413="Overdue",I413="Partially paid · overdue",I413="Paid",I413="Set as-of date"),ROUND(E413-IF(F413="",0,F413),2),"")</f>
        <v/>
      </c>
      <c r="H413" s="8"/>
      <c r="I413" s="14" t="str">
        <f>IF(AND(A413="",B413="",C413="",D413="",E413="",F413="",H413=""),"",IF(OR(A413="",B413="",C413="",D413="",E413=""),"Incomplete",IF(COUNTIF($L$5:$L$1004,L413)&gt;1,"Check invoice #",IF(OR(COUNT(E413)=0,AND(F413&lt;&gt;"",COUNT(F413)=0)),"Check payment",IF(OR(E413&lt;0,IF(F413="",0,F413)&lt;0,IF(F413="",0,F413)&gt;E413),"Check payment",IF(OR(COUNT(C413)=0,COUNT(D413)=0),"Check dates",IF(D413&lt;C413,"Check dates",IF(ROUND(E413-IF(F413="",0,F413),2)=0,"Paid",IF(Setup!$B$4="","Set as-of date",IF(D413=Setup!$B$4,"Due today",IF(D413&lt;Setup!$B$4,IF(IF(F413="",0,F413)&gt;0,"Partially paid · overdue","Overdue"),IF(IF(F413="",0,F413)&gt;0,"Partially paid","Open"))))))))))))</f>
        <v/>
      </c>
      <c r="J413" s="15" t="str">
        <f>IF(OR(I413="Overdue",I413="Partially paid · overdue"),DATEDIF(D413,Setup!$B$4,"D"),IF(OR(I413="Open",I413="Partially paid",I413="Due today"),0,""))</f>
        <v/>
      </c>
      <c r="K413" s="5"/>
      <c r="L413" t="str">
        <f>IF(A413="","","k"&amp;SUBSTITUTE(SUBSTITUTE(SUBSTITUTE(SUBSTITUTE(SUBSTITUTE(SUBSTITUTE(A413,"~","{t}"),"*","{s}"),"?","{q}"),"&lt;","{lt}"),"&gt;","{gt}"),"=","{eq}"))</f>
        <v/>
      </c>
    </row>
    <row r="414" spans="1:12" x14ac:dyDescent="0.25">
      <c r="A414" s="5"/>
      <c r="B414" s="5"/>
      <c r="C414" s="8"/>
      <c r="D414" s="8"/>
      <c r="E414" s="12"/>
      <c r="F414" s="12"/>
      <c r="G414" s="13" t="str">
        <f>IF(OR(I414="Open",I414="Partially paid",I414="Due today",I414="Overdue",I414="Partially paid · overdue",I414="Paid",I414="Set as-of date"),ROUND(E414-IF(F414="",0,F414),2),"")</f>
        <v/>
      </c>
      <c r="H414" s="8"/>
      <c r="I414" s="14" t="str">
        <f>IF(AND(A414="",B414="",C414="",D414="",E414="",F414="",H414=""),"",IF(OR(A414="",B414="",C414="",D414="",E414=""),"Incomplete",IF(COUNTIF($L$5:$L$1004,L414)&gt;1,"Check invoice #",IF(OR(COUNT(E414)=0,AND(F414&lt;&gt;"",COUNT(F414)=0)),"Check payment",IF(OR(E414&lt;0,IF(F414="",0,F414)&lt;0,IF(F414="",0,F414)&gt;E414),"Check payment",IF(OR(COUNT(C414)=0,COUNT(D414)=0),"Check dates",IF(D414&lt;C414,"Check dates",IF(ROUND(E414-IF(F414="",0,F414),2)=0,"Paid",IF(Setup!$B$4="","Set as-of date",IF(D414=Setup!$B$4,"Due today",IF(D414&lt;Setup!$B$4,IF(IF(F414="",0,F414)&gt;0,"Partially paid · overdue","Overdue"),IF(IF(F414="",0,F414)&gt;0,"Partially paid","Open"))))))))))))</f>
        <v/>
      </c>
      <c r="J414" s="15" t="str">
        <f>IF(OR(I414="Overdue",I414="Partially paid · overdue"),DATEDIF(D414,Setup!$B$4,"D"),IF(OR(I414="Open",I414="Partially paid",I414="Due today"),0,""))</f>
        <v/>
      </c>
      <c r="K414" s="5"/>
      <c r="L414" t="str">
        <f>IF(A414="","","k"&amp;SUBSTITUTE(SUBSTITUTE(SUBSTITUTE(SUBSTITUTE(SUBSTITUTE(SUBSTITUTE(A414,"~","{t}"),"*","{s}"),"?","{q}"),"&lt;","{lt}"),"&gt;","{gt}"),"=","{eq}"))</f>
        <v/>
      </c>
    </row>
    <row r="415" spans="1:12" x14ac:dyDescent="0.25">
      <c r="A415" s="5"/>
      <c r="B415" s="5"/>
      <c r="C415" s="8"/>
      <c r="D415" s="8"/>
      <c r="E415" s="12"/>
      <c r="F415" s="12"/>
      <c r="G415" s="13" t="str">
        <f>IF(OR(I415="Open",I415="Partially paid",I415="Due today",I415="Overdue",I415="Partially paid · overdue",I415="Paid",I415="Set as-of date"),ROUND(E415-IF(F415="",0,F415),2),"")</f>
        <v/>
      </c>
      <c r="H415" s="8"/>
      <c r="I415" s="14" t="str">
        <f>IF(AND(A415="",B415="",C415="",D415="",E415="",F415="",H415=""),"",IF(OR(A415="",B415="",C415="",D415="",E415=""),"Incomplete",IF(COUNTIF($L$5:$L$1004,L415)&gt;1,"Check invoice #",IF(OR(COUNT(E415)=0,AND(F415&lt;&gt;"",COUNT(F415)=0)),"Check payment",IF(OR(E415&lt;0,IF(F415="",0,F415)&lt;0,IF(F415="",0,F415)&gt;E415),"Check payment",IF(OR(COUNT(C415)=0,COUNT(D415)=0),"Check dates",IF(D415&lt;C415,"Check dates",IF(ROUND(E415-IF(F415="",0,F415),2)=0,"Paid",IF(Setup!$B$4="","Set as-of date",IF(D415=Setup!$B$4,"Due today",IF(D415&lt;Setup!$B$4,IF(IF(F415="",0,F415)&gt;0,"Partially paid · overdue","Overdue"),IF(IF(F415="",0,F415)&gt;0,"Partially paid","Open"))))))))))))</f>
        <v/>
      </c>
      <c r="J415" s="15" t="str">
        <f>IF(OR(I415="Overdue",I415="Partially paid · overdue"),DATEDIF(D415,Setup!$B$4,"D"),IF(OR(I415="Open",I415="Partially paid",I415="Due today"),0,""))</f>
        <v/>
      </c>
      <c r="K415" s="5"/>
      <c r="L415" t="str">
        <f>IF(A415="","","k"&amp;SUBSTITUTE(SUBSTITUTE(SUBSTITUTE(SUBSTITUTE(SUBSTITUTE(SUBSTITUTE(A415,"~","{t}"),"*","{s}"),"?","{q}"),"&lt;","{lt}"),"&gt;","{gt}"),"=","{eq}"))</f>
        <v/>
      </c>
    </row>
    <row r="416" spans="1:12" x14ac:dyDescent="0.25">
      <c r="A416" s="5"/>
      <c r="B416" s="5"/>
      <c r="C416" s="8"/>
      <c r="D416" s="8"/>
      <c r="E416" s="12"/>
      <c r="F416" s="12"/>
      <c r="G416" s="13" t="str">
        <f>IF(OR(I416="Open",I416="Partially paid",I416="Due today",I416="Overdue",I416="Partially paid · overdue",I416="Paid",I416="Set as-of date"),ROUND(E416-IF(F416="",0,F416),2),"")</f>
        <v/>
      </c>
      <c r="H416" s="8"/>
      <c r="I416" s="14" t="str">
        <f>IF(AND(A416="",B416="",C416="",D416="",E416="",F416="",H416=""),"",IF(OR(A416="",B416="",C416="",D416="",E416=""),"Incomplete",IF(COUNTIF($L$5:$L$1004,L416)&gt;1,"Check invoice #",IF(OR(COUNT(E416)=0,AND(F416&lt;&gt;"",COUNT(F416)=0)),"Check payment",IF(OR(E416&lt;0,IF(F416="",0,F416)&lt;0,IF(F416="",0,F416)&gt;E416),"Check payment",IF(OR(COUNT(C416)=0,COUNT(D416)=0),"Check dates",IF(D416&lt;C416,"Check dates",IF(ROUND(E416-IF(F416="",0,F416),2)=0,"Paid",IF(Setup!$B$4="","Set as-of date",IF(D416=Setup!$B$4,"Due today",IF(D416&lt;Setup!$B$4,IF(IF(F416="",0,F416)&gt;0,"Partially paid · overdue","Overdue"),IF(IF(F416="",0,F416)&gt;0,"Partially paid","Open"))))))))))))</f>
        <v/>
      </c>
      <c r="J416" s="15" t="str">
        <f>IF(OR(I416="Overdue",I416="Partially paid · overdue"),DATEDIF(D416,Setup!$B$4,"D"),IF(OR(I416="Open",I416="Partially paid",I416="Due today"),0,""))</f>
        <v/>
      </c>
      <c r="K416" s="5"/>
      <c r="L416" t="str">
        <f>IF(A416="","","k"&amp;SUBSTITUTE(SUBSTITUTE(SUBSTITUTE(SUBSTITUTE(SUBSTITUTE(SUBSTITUTE(A416,"~","{t}"),"*","{s}"),"?","{q}"),"&lt;","{lt}"),"&gt;","{gt}"),"=","{eq}"))</f>
        <v/>
      </c>
    </row>
    <row r="417" spans="1:12" x14ac:dyDescent="0.25">
      <c r="A417" s="5"/>
      <c r="B417" s="5"/>
      <c r="C417" s="8"/>
      <c r="D417" s="8"/>
      <c r="E417" s="12"/>
      <c r="F417" s="12"/>
      <c r="G417" s="13" t="str">
        <f>IF(OR(I417="Open",I417="Partially paid",I417="Due today",I417="Overdue",I417="Partially paid · overdue",I417="Paid",I417="Set as-of date"),ROUND(E417-IF(F417="",0,F417),2),"")</f>
        <v/>
      </c>
      <c r="H417" s="8"/>
      <c r="I417" s="14" t="str">
        <f>IF(AND(A417="",B417="",C417="",D417="",E417="",F417="",H417=""),"",IF(OR(A417="",B417="",C417="",D417="",E417=""),"Incomplete",IF(COUNTIF($L$5:$L$1004,L417)&gt;1,"Check invoice #",IF(OR(COUNT(E417)=0,AND(F417&lt;&gt;"",COUNT(F417)=0)),"Check payment",IF(OR(E417&lt;0,IF(F417="",0,F417)&lt;0,IF(F417="",0,F417)&gt;E417),"Check payment",IF(OR(COUNT(C417)=0,COUNT(D417)=0),"Check dates",IF(D417&lt;C417,"Check dates",IF(ROUND(E417-IF(F417="",0,F417),2)=0,"Paid",IF(Setup!$B$4="","Set as-of date",IF(D417=Setup!$B$4,"Due today",IF(D417&lt;Setup!$B$4,IF(IF(F417="",0,F417)&gt;0,"Partially paid · overdue","Overdue"),IF(IF(F417="",0,F417)&gt;0,"Partially paid","Open"))))))))))))</f>
        <v/>
      </c>
      <c r="J417" s="15" t="str">
        <f>IF(OR(I417="Overdue",I417="Partially paid · overdue"),DATEDIF(D417,Setup!$B$4,"D"),IF(OR(I417="Open",I417="Partially paid",I417="Due today"),0,""))</f>
        <v/>
      </c>
      <c r="K417" s="5"/>
      <c r="L417" t="str">
        <f>IF(A417="","","k"&amp;SUBSTITUTE(SUBSTITUTE(SUBSTITUTE(SUBSTITUTE(SUBSTITUTE(SUBSTITUTE(A417,"~","{t}"),"*","{s}"),"?","{q}"),"&lt;","{lt}"),"&gt;","{gt}"),"=","{eq}"))</f>
        <v/>
      </c>
    </row>
    <row r="418" spans="1:12" x14ac:dyDescent="0.25">
      <c r="A418" s="5"/>
      <c r="B418" s="5"/>
      <c r="C418" s="8"/>
      <c r="D418" s="8"/>
      <c r="E418" s="12"/>
      <c r="F418" s="12"/>
      <c r="G418" s="13" t="str">
        <f>IF(OR(I418="Open",I418="Partially paid",I418="Due today",I418="Overdue",I418="Partially paid · overdue",I418="Paid",I418="Set as-of date"),ROUND(E418-IF(F418="",0,F418),2),"")</f>
        <v/>
      </c>
      <c r="H418" s="8"/>
      <c r="I418" s="14" t="str">
        <f>IF(AND(A418="",B418="",C418="",D418="",E418="",F418="",H418=""),"",IF(OR(A418="",B418="",C418="",D418="",E418=""),"Incomplete",IF(COUNTIF($L$5:$L$1004,L418)&gt;1,"Check invoice #",IF(OR(COUNT(E418)=0,AND(F418&lt;&gt;"",COUNT(F418)=0)),"Check payment",IF(OR(E418&lt;0,IF(F418="",0,F418)&lt;0,IF(F418="",0,F418)&gt;E418),"Check payment",IF(OR(COUNT(C418)=0,COUNT(D418)=0),"Check dates",IF(D418&lt;C418,"Check dates",IF(ROUND(E418-IF(F418="",0,F418),2)=0,"Paid",IF(Setup!$B$4="","Set as-of date",IF(D418=Setup!$B$4,"Due today",IF(D418&lt;Setup!$B$4,IF(IF(F418="",0,F418)&gt;0,"Partially paid · overdue","Overdue"),IF(IF(F418="",0,F418)&gt;0,"Partially paid","Open"))))))))))))</f>
        <v/>
      </c>
      <c r="J418" s="15" t="str">
        <f>IF(OR(I418="Overdue",I418="Partially paid · overdue"),DATEDIF(D418,Setup!$B$4,"D"),IF(OR(I418="Open",I418="Partially paid",I418="Due today"),0,""))</f>
        <v/>
      </c>
      <c r="K418" s="5"/>
      <c r="L418" t="str">
        <f>IF(A418="","","k"&amp;SUBSTITUTE(SUBSTITUTE(SUBSTITUTE(SUBSTITUTE(SUBSTITUTE(SUBSTITUTE(A418,"~","{t}"),"*","{s}"),"?","{q}"),"&lt;","{lt}"),"&gt;","{gt}"),"=","{eq}"))</f>
        <v/>
      </c>
    </row>
    <row r="419" spans="1:12" x14ac:dyDescent="0.25">
      <c r="A419" s="5"/>
      <c r="B419" s="5"/>
      <c r="C419" s="8"/>
      <c r="D419" s="8"/>
      <c r="E419" s="12"/>
      <c r="F419" s="12"/>
      <c r="G419" s="13" t="str">
        <f>IF(OR(I419="Open",I419="Partially paid",I419="Due today",I419="Overdue",I419="Partially paid · overdue",I419="Paid",I419="Set as-of date"),ROUND(E419-IF(F419="",0,F419),2),"")</f>
        <v/>
      </c>
      <c r="H419" s="8"/>
      <c r="I419" s="14" t="str">
        <f>IF(AND(A419="",B419="",C419="",D419="",E419="",F419="",H419=""),"",IF(OR(A419="",B419="",C419="",D419="",E419=""),"Incomplete",IF(COUNTIF($L$5:$L$1004,L419)&gt;1,"Check invoice #",IF(OR(COUNT(E419)=0,AND(F419&lt;&gt;"",COUNT(F419)=0)),"Check payment",IF(OR(E419&lt;0,IF(F419="",0,F419)&lt;0,IF(F419="",0,F419)&gt;E419),"Check payment",IF(OR(COUNT(C419)=0,COUNT(D419)=0),"Check dates",IF(D419&lt;C419,"Check dates",IF(ROUND(E419-IF(F419="",0,F419),2)=0,"Paid",IF(Setup!$B$4="","Set as-of date",IF(D419=Setup!$B$4,"Due today",IF(D419&lt;Setup!$B$4,IF(IF(F419="",0,F419)&gt;0,"Partially paid · overdue","Overdue"),IF(IF(F419="",0,F419)&gt;0,"Partially paid","Open"))))))))))))</f>
        <v/>
      </c>
      <c r="J419" s="15" t="str">
        <f>IF(OR(I419="Overdue",I419="Partially paid · overdue"),DATEDIF(D419,Setup!$B$4,"D"),IF(OR(I419="Open",I419="Partially paid",I419="Due today"),0,""))</f>
        <v/>
      </c>
      <c r="K419" s="5"/>
      <c r="L419" t="str">
        <f>IF(A419="","","k"&amp;SUBSTITUTE(SUBSTITUTE(SUBSTITUTE(SUBSTITUTE(SUBSTITUTE(SUBSTITUTE(A419,"~","{t}"),"*","{s}"),"?","{q}"),"&lt;","{lt}"),"&gt;","{gt}"),"=","{eq}"))</f>
        <v/>
      </c>
    </row>
    <row r="420" spans="1:12" x14ac:dyDescent="0.25">
      <c r="A420" s="5"/>
      <c r="B420" s="5"/>
      <c r="C420" s="8"/>
      <c r="D420" s="8"/>
      <c r="E420" s="12"/>
      <c r="F420" s="12"/>
      <c r="G420" s="13" t="str">
        <f>IF(OR(I420="Open",I420="Partially paid",I420="Due today",I420="Overdue",I420="Partially paid · overdue",I420="Paid",I420="Set as-of date"),ROUND(E420-IF(F420="",0,F420),2),"")</f>
        <v/>
      </c>
      <c r="H420" s="8"/>
      <c r="I420" s="14" t="str">
        <f>IF(AND(A420="",B420="",C420="",D420="",E420="",F420="",H420=""),"",IF(OR(A420="",B420="",C420="",D420="",E420=""),"Incomplete",IF(COUNTIF($L$5:$L$1004,L420)&gt;1,"Check invoice #",IF(OR(COUNT(E420)=0,AND(F420&lt;&gt;"",COUNT(F420)=0)),"Check payment",IF(OR(E420&lt;0,IF(F420="",0,F420)&lt;0,IF(F420="",0,F420)&gt;E420),"Check payment",IF(OR(COUNT(C420)=0,COUNT(D420)=0),"Check dates",IF(D420&lt;C420,"Check dates",IF(ROUND(E420-IF(F420="",0,F420),2)=0,"Paid",IF(Setup!$B$4="","Set as-of date",IF(D420=Setup!$B$4,"Due today",IF(D420&lt;Setup!$B$4,IF(IF(F420="",0,F420)&gt;0,"Partially paid · overdue","Overdue"),IF(IF(F420="",0,F420)&gt;0,"Partially paid","Open"))))))))))))</f>
        <v/>
      </c>
      <c r="J420" s="15" t="str">
        <f>IF(OR(I420="Overdue",I420="Partially paid · overdue"),DATEDIF(D420,Setup!$B$4,"D"),IF(OR(I420="Open",I420="Partially paid",I420="Due today"),0,""))</f>
        <v/>
      </c>
      <c r="K420" s="5"/>
      <c r="L420" t="str">
        <f>IF(A420="","","k"&amp;SUBSTITUTE(SUBSTITUTE(SUBSTITUTE(SUBSTITUTE(SUBSTITUTE(SUBSTITUTE(A420,"~","{t}"),"*","{s}"),"?","{q}"),"&lt;","{lt}"),"&gt;","{gt}"),"=","{eq}"))</f>
        <v/>
      </c>
    </row>
    <row r="421" spans="1:12" x14ac:dyDescent="0.25">
      <c r="A421" s="5"/>
      <c r="B421" s="5"/>
      <c r="C421" s="8"/>
      <c r="D421" s="8"/>
      <c r="E421" s="12"/>
      <c r="F421" s="12"/>
      <c r="G421" s="13" t="str">
        <f>IF(OR(I421="Open",I421="Partially paid",I421="Due today",I421="Overdue",I421="Partially paid · overdue",I421="Paid",I421="Set as-of date"),ROUND(E421-IF(F421="",0,F421),2),"")</f>
        <v/>
      </c>
      <c r="H421" s="8"/>
      <c r="I421" s="14" t="str">
        <f>IF(AND(A421="",B421="",C421="",D421="",E421="",F421="",H421=""),"",IF(OR(A421="",B421="",C421="",D421="",E421=""),"Incomplete",IF(COUNTIF($L$5:$L$1004,L421)&gt;1,"Check invoice #",IF(OR(COUNT(E421)=0,AND(F421&lt;&gt;"",COUNT(F421)=0)),"Check payment",IF(OR(E421&lt;0,IF(F421="",0,F421)&lt;0,IF(F421="",0,F421)&gt;E421),"Check payment",IF(OR(COUNT(C421)=0,COUNT(D421)=0),"Check dates",IF(D421&lt;C421,"Check dates",IF(ROUND(E421-IF(F421="",0,F421),2)=0,"Paid",IF(Setup!$B$4="","Set as-of date",IF(D421=Setup!$B$4,"Due today",IF(D421&lt;Setup!$B$4,IF(IF(F421="",0,F421)&gt;0,"Partially paid · overdue","Overdue"),IF(IF(F421="",0,F421)&gt;0,"Partially paid","Open"))))))))))))</f>
        <v/>
      </c>
      <c r="J421" s="15" t="str">
        <f>IF(OR(I421="Overdue",I421="Partially paid · overdue"),DATEDIF(D421,Setup!$B$4,"D"),IF(OR(I421="Open",I421="Partially paid",I421="Due today"),0,""))</f>
        <v/>
      </c>
      <c r="K421" s="5"/>
      <c r="L421" t="str">
        <f>IF(A421="","","k"&amp;SUBSTITUTE(SUBSTITUTE(SUBSTITUTE(SUBSTITUTE(SUBSTITUTE(SUBSTITUTE(A421,"~","{t}"),"*","{s}"),"?","{q}"),"&lt;","{lt}"),"&gt;","{gt}"),"=","{eq}"))</f>
        <v/>
      </c>
    </row>
    <row r="422" spans="1:12" x14ac:dyDescent="0.25">
      <c r="A422" s="5"/>
      <c r="B422" s="5"/>
      <c r="C422" s="8"/>
      <c r="D422" s="8"/>
      <c r="E422" s="12"/>
      <c r="F422" s="12"/>
      <c r="G422" s="13" t="str">
        <f>IF(OR(I422="Open",I422="Partially paid",I422="Due today",I422="Overdue",I422="Partially paid · overdue",I422="Paid",I422="Set as-of date"),ROUND(E422-IF(F422="",0,F422),2),"")</f>
        <v/>
      </c>
      <c r="H422" s="8"/>
      <c r="I422" s="14" t="str">
        <f>IF(AND(A422="",B422="",C422="",D422="",E422="",F422="",H422=""),"",IF(OR(A422="",B422="",C422="",D422="",E422=""),"Incomplete",IF(COUNTIF($L$5:$L$1004,L422)&gt;1,"Check invoice #",IF(OR(COUNT(E422)=0,AND(F422&lt;&gt;"",COUNT(F422)=0)),"Check payment",IF(OR(E422&lt;0,IF(F422="",0,F422)&lt;0,IF(F422="",0,F422)&gt;E422),"Check payment",IF(OR(COUNT(C422)=0,COUNT(D422)=0),"Check dates",IF(D422&lt;C422,"Check dates",IF(ROUND(E422-IF(F422="",0,F422),2)=0,"Paid",IF(Setup!$B$4="","Set as-of date",IF(D422=Setup!$B$4,"Due today",IF(D422&lt;Setup!$B$4,IF(IF(F422="",0,F422)&gt;0,"Partially paid · overdue","Overdue"),IF(IF(F422="",0,F422)&gt;0,"Partially paid","Open"))))))))))))</f>
        <v/>
      </c>
      <c r="J422" s="15" t="str">
        <f>IF(OR(I422="Overdue",I422="Partially paid · overdue"),DATEDIF(D422,Setup!$B$4,"D"),IF(OR(I422="Open",I422="Partially paid",I422="Due today"),0,""))</f>
        <v/>
      </c>
      <c r="K422" s="5"/>
      <c r="L422" t="str">
        <f>IF(A422="","","k"&amp;SUBSTITUTE(SUBSTITUTE(SUBSTITUTE(SUBSTITUTE(SUBSTITUTE(SUBSTITUTE(A422,"~","{t}"),"*","{s}"),"?","{q}"),"&lt;","{lt}"),"&gt;","{gt}"),"=","{eq}"))</f>
        <v/>
      </c>
    </row>
    <row r="423" spans="1:12" x14ac:dyDescent="0.25">
      <c r="A423" s="5"/>
      <c r="B423" s="5"/>
      <c r="C423" s="8"/>
      <c r="D423" s="8"/>
      <c r="E423" s="12"/>
      <c r="F423" s="12"/>
      <c r="G423" s="13" t="str">
        <f>IF(OR(I423="Open",I423="Partially paid",I423="Due today",I423="Overdue",I423="Partially paid · overdue",I423="Paid",I423="Set as-of date"),ROUND(E423-IF(F423="",0,F423),2),"")</f>
        <v/>
      </c>
      <c r="H423" s="8"/>
      <c r="I423" s="14" t="str">
        <f>IF(AND(A423="",B423="",C423="",D423="",E423="",F423="",H423=""),"",IF(OR(A423="",B423="",C423="",D423="",E423=""),"Incomplete",IF(COUNTIF($L$5:$L$1004,L423)&gt;1,"Check invoice #",IF(OR(COUNT(E423)=0,AND(F423&lt;&gt;"",COUNT(F423)=0)),"Check payment",IF(OR(E423&lt;0,IF(F423="",0,F423)&lt;0,IF(F423="",0,F423)&gt;E423),"Check payment",IF(OR(COUNT(C423)=0,COUNT(D423)=0),"Check dates",IF(D423&lt;C423,"Check dates",IF(ROUND(E423-IF(F423="",0,F423),2)=0,"Paid",IF(Setup!$B$4="","Set as-of date",IF(D423=Setup!$B$4,"Due today",IF(D423&lt;Setup!$B$4,IF(IF(F423="",0,F423)&gt;0,"Partially paid · overdue","Overdue"),IF(IF(F423="",0,F423)&gt;0,"Partially paid","Open"))))))))))))</f>
        <v/>
      </c>
      <c r="J423" s="15" t="str">
        <f>IF(OR(I423="Overdue",I423="Partially paid · overdue"),DATEDIF(D423,Setup!$B$4,"D"),IF(OR(I423="Open",I423="Partially paid",I423="Due today"),0,""))</f>
        <v/>
      </c>
      <c r="K423" s="5"/>
      <c r="L423" t="str">
        <f>IF(A423="","","k"&amp;SUBSTITUTE(SUBSTITUTE(SUBSTITUTE(SUBSTITUTE(SUBSTITUTE(SUBSTITUTE(A423,"~","{t}"),"*","{s}"),"?","{q}"),"&lt;","{lt}"),"&gt;","{gt}"),"=","{eq}"))</f>
        <v/>
      </c>
    </row>
    <row r="424" spans="1:12" x14ac:dyDescent="0.25">
      <c r="A424" s="5"/>
      <c r="B424" s="5"/>
      <c r="C424" s="8"/>
      <c r="D424" s="8"/>
      <c r="E424" s="12"/>
      <c r="F424" s="12"/>
      <c r="G424" s="13" t="str">
        <f>IF(OR(I424="Open",I424="Partially paid",I424="Due today",I424="Overdue",I424="Partially paid · overdue",I424="Paid",I424="Set as-of date"),ROUND(E424-IF(F424="",0,F424),2),"")</f>
        <v/>
      </c>
      <c r="H424" s="8"/>
      <c r="I424" s="14" t="str">
        <f>IF(AND(A424="",B424="",C424="",D424="",E424="",F424="",H424=""),"",IF(OR(A424="",B424="",C424="",D424="",E424=""),"Incomplete",IF(COUNTIF($L$5:$L$1004,L424)&gt;1,"Check invoice #",IF(OR(COUNT(E424)=0,AND(F424&lt;&gt;"",COUNT(F424)=0)),"Check payment",IF(OR(E424&lt;0,IF(F424="",0,F424)&lt;0,IF(F424="",0,F424)&gt;E424),"Check payment",IF(OR(COUNT(C424)=0,COUNT(D424)=0),"Check dates",IF(D424&lt;C424,"Check dates",IF(ROUND(E424-IF(F424="",0,F424),2)=0,"Paid",IF(Setup!$B$4="","Set as-of date",IF(D424=Setup!$B$4,"Due today",IF(D424&lt;Setup!$B$4,IF(IF(F424="",0,F424)&gt;0,"Partially paid · overdue","Overdue"),IF(IF(F424="",0,F424)&gt;0,"Partially paid","Open"))))))))))))</f>
        <v/>
      </c>
      <c r="J424" s="15" t="str">
        <f>IF(OR(I424="Overdue",I424="Partially paid · overdue"),DATEDIF(D424,Setup!$B$4,"D"),IF(OR(I424="Open",I424="Partially paid",I424="Due today"),0,""))</f>
        <v/>
      </c>
      <c r="K424" s="5"/>
      <c r="L424" t="str">
        <f>IF(A424="","","k"&amp;SUBSTITUTE(SUBSTITUTE(SUBSTITUTE(SUBSTITUTE(SUBSTITUTE(SUBSTITUTE(A424,"~","{t}"),"*","{s}"),"?","{q}"),"&lt;","{lt}"),"&gt;","{gt}"),"=","{eq}"))</f>
        <v/>
      </c>
    </row>
    <row r="425" spans="1:12" x14ac:dyDescent="0.25">
      <c r="A425" s="5"/>
      <c r="B425" s="5"/>
      <c r="C425" s="8"/>
      <c r="D425" s="8"/>
      <c r="E425" s="12"/>
      <c r="F425" s="12"/>
      <c r="G425" s="13" t="str">
        <f>IF(OR(I425="Open",I425="Partially paid",I425="Due today",I425="Overdue",I425="Partially paid · overdue",I425="Paid",I425="Set as-of date"),ROUND(E425-IF(F425="",0,F425),2),"")</f>
        <v/>
      </c>
      <c r="H425" s="8"/>
      <c r="I425" s="14" t="str">
        <f>IF(AND(A425="",B425="",C425="",D425="",E425="",F425="",H425=""),"",IF(OR(A425="",B425="",C425="",D425="",E425=""),"Incomplete",IF(COUNTIF($L$5:$L$1004,L425)&gt;1,"Check invoice #",IF(OR(COUNT(E425)=0,AND(F425&lt;&gt;"",COUNT(F425)=0)),"Check payment",IF(OR(E425&lt;0,IF(F425="",0,F425)&lt;0,IF(F425="",0,F425)&gt;E425),"Check payment",IF(OR(COUNT(C425)=0,COUNT(D425)=0),"Check dates",IF(D425&lt;C425,"Check dates",IF(ROUND(E425-IF(F425="",0,F425),2)=0,"Paid",IF(Setup!$B$4="","Set as-of date",IF(D425=Setup!$B$4,"Due today",IF(D425&lt;Setup!$B$4,IF(IF(F425="",0,F425)&gt;0,"Partially paid · overdue","Overdue"),IF(IF(F425="",0,F425)&gt;0,"Partially paid","Open"))))))))))))</f>
        <v/>
      </c>
      <c r="J425" s="15" t="str">
        <f>IF(OR(I425="Overdue",I425="Partially paid · overdue"),DATEDIF(D425,Setup!$B$4,"D"),IF(OR(I425="Open",I425="Partially paid",I425="Due today"),0,""))</f>
        <v/>
      </c>
      <c r="K425" s="5"/>
      <c r="L425" t="str">
        <f>IF(A425="","","k"&amp;SUBSTITUTE(SUBSTITUTE(SUBSTITUTE(SUBSTITUTE(SUBSTITUTE(SUBSTITUTE(A425,"~","{t}"),"*","{s}"),"?","{q}"),"&lt;","{lt}"),"&gt;","{gt}"),"=","{eq}"))</f>
        <v/>
      </c>
    </row>
    <row r="426" spans="1:12" x14ac:dyDescent="0.25">
      <c r="A426" s="5"/>
      <c r="B426" s="5"/>
      <c r="C426" s="8"/>
      <c r="D426" s="8"/>
      <c r="E426" s="12"/>
      <c r="F426" s="12"/>
      <c r="G426" s="13" t="str">
        <f>IF(OR(I426="Open",I426="Partially paid",I426="Due today",I426="Overdue",I426="Partially paid · overdue",I426="Paid",I426="Set as-of date"),ROUND(E426-IF(F426="",0,F426),2),"")</f>
        <v/>
      </c>
      <c r="H426" s="8"/>
      <c r="I426" s="14" t="str">
        <f>IF(AND(A426="",B426="",C426="",D426="",E426="",F426="",H426=""),"",IF(OR(A426="",B426="",C426="",D426="",E426=""),"Incomplete",IF(COUNTIF($L$5:$L$1004,L426)&gt;1,"Check invoice #",IF(OR(COUNT(E426)=0,AND(F426&lt;&gt;"",COUNT(F426)=0)),"Check payment",IF(OR(E426&lt;0,IF(F426="",0,F426)&lt;0,IF(F426="",0,F426)&gt;E426),"Check payment",IF(OR(COUNT(C426)=0,COUNT(D426)=0),"Check dates",IF(D426&lt;C426,"Check dates",IF(ROUND(E426-IF(F426="",0,F426),2)=0,"Paid",IF(Setup!$B$4="","Set as-of date",IF(D426=Setup!$B$4,"Due today",IF(D426&lt;Setup!$B$4,IF(IF(F426="",0,F426)&gt;0,"Partially paid · overdue","Overdue"),IF(IF(F426="",0,F426)&gt;0,"Partially paid","Open"))))))))))))</f>
        <v/>
      </c>
      <c r="J426" s="15" t="str">
        <f>IF(OR(I426="Overdue",I426="Partially paid · overdue"),DATEDIF(D426,Setup!$B$4,"D"),IF(OR(I426="Open",I426="Partially paid",I426="Due today"),0,""))</f>
        <v/>
      </c>
      <c r="K426" s="5"/>
      <c r="L426" t="str">
        <f>IF(A426="","","k"&amp;SUBSTITUTE(SUBSTITUTE(SUBSTITUTE(SUBSTITUTE(SUBSTITUTE(SUBSTITUTE(A426,"~","{t}"),"*","{s}"),"?","{q}"),"&lt;","{lt}"),"&gt;","{gt}"),"=","{eq}"))</f>
        <v/>
      </c>
    </row>
    <row r="427" spans="1:12" x14ac:dyDescent="0.25">
      <c r="A427" s="5"/>
      <c r="B427" s="5"/>
      <c r="C427" s="8"/>
      <c r="D427" s="8"/>
      <c r="E427" s="12"/>
      <c r="F427" s="12"/>
      <c r="G427" s="13" t="str">
        <f>IF(OR(I427="Open",I427="Partially paid",I427="Due today",I427="Overdue",I427="Partially paid · overdue",I427="Paid",I427="Set as-of date"),ROUND(E427-IF(F427="",0,F427),2),"")</f>
        <v/>
      </c>
      <c r="H427" s="8"/>
      <c r="I427" s="14" t="str">
        <f>IF(AND(A427="",B427="",C427="",D427="",E427="",F427="",H427=""),"",IF(OR(A427="",B427="",C427="",D427="",E427=""),"Incomplete",IF(COUNTIF($L$5:$L$1004,L427)&gt;1,"Check invoice #",IF(OR(COUNT(E427)=0,AND(F427&lt;&gt;"",COUNT(F427)=0)),"Check payment",IF(OR(E427&lt;0,IF(F427="",0,F427)&lt;0,IF(F427="",0,F427)&gt;E427),"Check payment",IF(OR(COUNT(C427)=0,COUNT(D427)=0),"Check dates",IF(D427&lt;C427,"Check dates",IF(ROUND(E427-IF(F427="",0,F427),2)=0,"Paid",IF(Setup!$B$4="","Set as-of date",IF(D427=Setup!$B$4,"Due today",IF(D427&lt;Setup!$B$4,IF(IF(F427="",0,F427)&gt;0,"Partially paid · overdue","Overdue"),IF(IF(F427="",0,F427)&gt;0,"Partially paid","Open"))))))))))))</f>
        <v/>
      </c>
      <c r="J427" s="15" t="str">
        <f>IF(OR(I427="Overdue",I427="Partially paid · overdue"),DATEDIF(D427,Setup!$B$4,"D"),IF(OR(I427="Open",I427="Partially paid",I427="Due today"),0,""))</f>
        <v/>
      </c>
      <c r="K427" s="5"/>
      <c r="L427" t="str">
        <f>IF(A427="","","k"&amp;SUBSTITUTE(SUBSTITUTE(SUBSTITUTE(SUBSTITUTE(SUBSTITUTE(SUBSTITUTE(A427,"~","{t}"),"*","{s}"),"?","{q}"),"&lt;","{lt}"),"&gt;","{gt}"),"=","{eq}"))</f>
        <v/>
      </c>
    </row>
    <row r="428" spans="1:12" x14ac:dyDescent="0.25">
      <c r="A428" s="5"/>
      <c r="B428" s="5"/>
      <c r="C428" s="8"/>
      <c r="D428" s="8"/>
      <c r="E428" s="12"/>
      <c r="F428" s="12"/>
      <c r="G428" s="13" t="str">
        <f>IF(OR(I428="Open",I428="Partially paid",I428="Due today",I428="Overdue",I428="Partially paid · overdue",I428="Paid",I428="Set as-of date"),ROUND(E428-IF(F428="",0,F428),2),"")</f>
        <v/>
      </c>
      <c r="H428" s="8"/>
      <c r="I428" s="14" t="str">
        <f>IF(AND(A428="",B428="",C428="",D428="",E428="",F428="",H428=""),"",IF(OR(A428="",B428="",C428="",D428="",E428=""),"Incomplete",IF(COUNTIF($L$5:$L$1004,L428)&gt;1,"Check invoice #",IF(OR(COUNT(E428)=0,AND(F428&lt;&gt;"",COUNT(F428)=0)),"Check payment",IF(OR(E428&lt;0,IF(F428="",0,F428)&lt;0,IF(F428="",0,F428)&gt;E428),"Check payment",IF(OR(COUNT(C428)=0,COUNT(D428)=0),"Check dates",IF(D428&lt;C428,"Check dates",IF(ROUND(E428-IF(F428="",0,F428),2)=0,"Paid",IF(Setup!$B$4="","Set as-of date",IF(D428=Setup!$B$4,"Due today",IF(D428&lt;Setup!$B$4,IF(IF(F428="",0,F428)&gt;0,"Partially paid · overdue","Overdue"),IF(IF(F428="",0,F428)&gt;0,"Partially paid","Open"))))))))))))</f>
        <v/>
      </c>
      <c r="J428" s="15" t="str">
        <f>IF(OR(I428="Overdue",I428="Partially paid · overdue"),DATEDIF(D428,Setup!$B$4,"D"),IF(OR(I428="Open",I428="Partially paid",I428="Due today"),0,""))</f>
        <v/>
      </c>
      <c r="K428" s="5"/>
      <c r="L428" t="str">
        <f>IF(A428="","","k"&amp;SUBSTITUTE(SUBSTITUTE(SUBSTITUTE(SUBSTITUTE(SUBSTITUTE(SUBSTITUTE(A428,"~","{t}"),"*","{s}"),"?","{q}"),"&lt;","{lt}"),"&gt;","{gt}"),"=","{eq}"))</f>
        <v/>
      </c>
    </row>
    <row r="429" spans="1:12" x14ac:dyDescent="0.25">
      <c r="A429" s="5"/>
      <c r="B429" s="5"/>
      <c r="C429" s="8"/>
      <c r="D429" s="8"/>
      <c r="E429" s="12"/>
      <c r="F429" s="12"/>
      <c r="G429" s="13" t="str">
        <f>IF(OR(I429="Open",I429="Partially paid",I429="Due today",I429="Overdue",I429="Partially paid · overdue",I429="Paid",I429="Set as-of date"),ROUND(E429-IF(F429="",0,F429),2),"")</f>
        <v/>
      </c>
      <c r="H429" s="8"/>
      <c r="I429" s="14" t="str">
        <f>IF(AND(A429="",B429="",C429="",D429="",E429="",F429="",H429=""),"",IF(OR(A429="",B429="",C429="",D429="",E429=""),"Incomplete",IF(COUNTIF($L$5:$L$1004,L429)&gt;1,"Check invoice #",IF(OR(COUNT(E429)=0,AND(F429&lt;&gt;"",COUNT(F429)=0)),"Check payment",IF(OR(E429&lt;0,IF(F429="",0,F429)&lt;0,IF(F429="",0,F429)&gt;E429),"Check payment",IF(OR(COUNT(C429)=0,COUNT(D429)=0),"Check dates",IF(D429&lt;C429,"Check dates",IF(ROUND(E429-IF(F429="",0,F429),2)=0,"Paid",IF(Setup!$B$4="","Set as-of date",IF(D429=Setup!$B$4,"Due today",IF(D429&lt;Setup!$B$4,IF(IF(F429="",0,F429)&gt;0,"Partially paid · overdue","Overdue"),IF(IF(F429="",0,F429)&gt;0,"Partially paid","Open"))))))))))))</f>
        <v/>
      </c>
      <c r="J429" s="15" t="str">
        <f>IF(OR(I429="Overdue",I429="Partially paid · overdue"),DATEDIF(D429,Setup!$B$4,"D"),IF(OR(I429="Open",I429="Partially paid",I429="Due today"),0,""))</f>
        <v/>
      </c>
      <c r="K429" s="5"/>
      <c r="L429" t="str">
        <f>IF(A429="","","k"&amp;SUBSTITUTE(SUBSTITUTE(SUBSTITUTE(SUBSTITUTE(SUBSTITUTE(SUBSTITUTE(A429,"~","{t}"),"*","{s}"),"?","{q}"),"&lt;","{lt}"),"&gt;","{gt}"),"=","{eq}"))</f>
        <v/>
      </c>
    </row>
    <row r="430" spans="1:12" x14ac:dyDescent="0.25">
      <c r="A430" s="5"/>
      <c r="B430" s="5"/>
      <c r="C430" s="8"/>
      <c r="D430" s="8"/>
      <c r="E430" s="12"/>
      <c r="F430" s="12"/>
      <c r="G430" s="13" t="str">
        <f>IF(OR(I430="Open",I430="Partially paid",I430="Due today",I430="Overdue",I430="Partially paid · overdue",I430="Paid",I430="Set as-of date"),ROUND(E430-IF(F430="",0,F430),2),"")</f>
        <v/>
      </c>
      <c r="H430" s="8"/>
      <c r="I430" s="14" t="str">
        <f>IF(AND(A430="",B430="",C430="",D430="",E430="",F430="",H430=""),"",IF(OR(A430="",B430="",C430="",D430="",E430=""),"Incomplete",IF(COUNTIF($L$5:$L$1004,L430)&gt;1,"Check invoice #",IF(OR(COUNT(E430)=0,AND(F430&lt;&gt;"",COUNT(F430)=0)),"Check payment",IF(OR(E430&lt;0,IF(F430="",0,F430)&lt;0,IF(F430="",0,F430)&gt;E430),"Check payment",IF(OR(COUNT(C430)=0,COUNT(D430)=0),"Check dates",IF(D430&lt;C430,"Check dates",IF(ROUND(E430-IF(F430="",0,F430),2)=0,"Paid",IF(Setup!$B$4="","Set as-of date",IF(D430=Setup!$B$4,"Due today",IF(D430&lt;Setup!$B$4,IF(IF(F430="",0,F430)&gt;0,"Partially paid · overdue","Overdue"),IF(IF(F430="",0,F430)&gt;0,"Partially paid","Open"))))))))))))</f>
        <v/>
      </c>
      <c r="J430" s="15" t="str">
        <f>IF(OR(I430="Overdue",I430="Partially paid · overdue"),DATEDIF(D430,Setup!$B$4,"D"),IF(OR(I430="Open",I430="Partially paid",I430="Due today"),0,""))</f>
        <v/>
      </c>
      <c r="K430" s="5"/>
      <c r="L430" t="str">
        <f>IF(A430="","","k"&amp;SUBSTITUTE(SUBSTITUTE(SUBSTITUTE(SUBSTITUTE(SUBSTITUTE(SUBSTITUTE(A430,"~","{t}"),"*","{s}"),"?","{q}"),"&lt;","{lt}"),"&gt;","{gt}"),"=","{eq}"))</f>
        <v/>
      </c>
    </row>
    <row r="431" spans="1:12" x14ac:dyDescent="0.25">
      <c r="A431" s="5"/>
      <c r="B431" s="5"/>
      <c r="C431" s="8"/>
      <c r="D431" s="8"/>
      <c r="E431" s="12"/>
      <c r="F431" s="12"/>
      <c r="G431" s="13" t="str">
        <f>IF(OR(I431="Open",I431="Partially paid",I431="Due today",I431="Overdue",I431="Partially paid · overdue",I431="Paid",I431="Set as-of date"),ROUND(E431-IF(F431="",0,F431),2),"")</f>
        <v/>
      </c>
      <c r="H431" s="8"/>
      <c r="I431" s="14" t="str">
        <f>IF(AND(A431="",B431="",C431="",D431="",E431="",F431="",H431=""),"",IF(OR(A431="",B431="",C431="",D431="",E431=""),"Incomplete",IF(COUNTIF($L$5:$L$1004,L431)&gt;1,"Check invoice #",IF(OR(COUNT(E431)=0,AND(F431&lt;&gt;"",COUNT(F431)=0)),"Check payment",IF(OR(E431&lt;0,IF(F431="",0,F431)&lt;0,IF(F431="",0,F431)&gt;E431),"Check payment",IF(OR(COUNT(C431)=0,COUNT(D431)=0),"Check dates",IF(D431&lt;C431,"Check dates",IF(ROUND(E431-IF(F431="",0,F431),2)=0,"Paid",IF(Setup!$B$4="","Set as-of date",IF(D431=Setup!$B$4,"Due today",IF(D431&lt;Setup!$B$4,IF(IF(F431="",0,F431)&gt;0,"Partially paid · overdue","Overdue"),IF(IF(F431="",0,F431)&gt;0,"Partially paid","Open"))))))))))))</f>
        <v/>
      </c>
      <c r="J431" s="15" t="str">
        <f>IF(OR(I431="Overdue",I431="Partially paid · overdue"),DATEDIF(D431,Setup!$B$4,"D"),IF(OR(I431="Open",I431="Partially paid",I431="Due today"),0,""))</f>
        <v/>
      </c>
      <c r="K431" s="5"/>
      <c r="L431" t="str">
        <f>IF(A431="","","k"&amp;SUBSTITUTE(SUBSTITUTE(SUBSTITUTE(SUBSTITUTE(SUBSTITUTE(SUBSTITUTE(A431,"~","{t}"),"*","{s}"),"?","{q}"),"&lt;","{lt}"),"&gt;","{gt}"),"=","{eq}"))</f>
        <v/>
      </c>
    </row>
    <row r="432" spans="1:12" x14ac:dyDescent="0.25">
      <c r="A432" s="5"/>
      <c r="B432" s="5"/>
      <c r="C432" s="8"/>
      <c r="D432" s="8"/>
      <c r="E432" s="12"/>
      <c r="F432" s="12"/>
      <c r="G432" s="13" t="str">
        <f>IF(OR(I432="Open",I432="Partially paid",I432="Due today",I432="Overdue",I432="Partially paid · overdue",I432="Paid",I432="Set as-of date"),ROUND(E432-IF(F432="",0,F432),2),"")</f>
        <v/>
      </c>
      <c r="H432" s="8"/>
      <c r="I432" s="14" t="str">
        <f>IF(AND(A432="",B432="",C432="",D432="",E432="",F432="",H432=""),"",IF(OR(A432="",B432="",C432="",D432="",E432=""),"Incomplete",IF(COUNTIF($L$5:$L$1004,L432)&gt;1,"Check invoice #",IF(OR(COUNT(E432)=0,AND(F432&lt;&gt;"",COUNT(F432)=0)),"Check payment",IF(OR(E432&lt;0,IF(F432="",0,F432)&lt;0,IF(F432="",0,F432)&gt;E432),"Check payment",IF(OR(COUNT(C432)=0,COUNT(D432)=0),"Check dates",IF(D432&lt;C432,"Check dates",IF(ROUND(E432-IF(F432="",0,F432),2)=0,"Paid",IF(Setup!$B$4="","Set as-of date",IF(D432=Setup!$B$4,"Due today",IF(D432&lt;Setup!$B$4,IF(IF(F432="",0,F432)&gt;0,"Partially paid · overdue","Overdue"),IF(IF(F432="",0,F432)&gt;0,"Partially paid","Open"))))))))))))</f>
        <v/>
      </c>
      <c r="J432" s="15" t="str">
        <f>IF(OR(I432="Overdue",I432="Partially paid · overdue"),DATEDIF(D432,Setup!$B$4,"D"),IF(OR(I432="Open",I432="Partially paid",I432="Due today"),0,""))</f>
        <v/>
      </c>
      <c r="K432" s="5"/>
      <c r="L432" t="str">
        <f>IF(A432="","","k"&amp;SUBSTITUTE(SUBSTITUTE(SUBSTITUTE(SUBSTITUTE(SUBSTITUTE(SUBSTITUTE(A432,"~","{t}"),"*","{s}"),"?","{q}"),"&lt;","{lt}"),"&gt;","{gt}"),"=","{eq}"))</f>
        <v/>
      </c>
    </row>
    <row r="433" spans="1:12" x14ac:dyDescent="0.25">
      <c r="A433" s="5"/>
      <c r="B433" s="5"/>
      <c r="C433" s="8"/>
      <c r="D433" s="8"/>
      <c r="E433" s="12"/>
      <c r="F433" s="12"/>
      <c r="G433" s="13" t="str">
        <f>IF(OR(I433="Open",I433="Partially paid",I433="Due today",I433="Overdue",I433="Partially paid · overdue",I433="Paid",I433="Set as-of date"),ROUND(E433-IF(F433="",0,F433),2),"")</f>
        <v/>
      </c>
      <c r="H433" s="8"/>
      <c r="I433" s="14" t="str">
        <f>IF(AND(A433="",B433="",C433="",D433="",E433="",F433="",H433=""),"",IF(OR(A433="",B433="",C433="",D433="",E433=""),"Incomplete",IF(COUNTIF($L$5:$L$1004,L433)&gt;1,"Check invoice #",IF(OR(COUNT(E433)=0,AND(F433&lt;&gt;"",COUNT(F433)=0)),"Check payment",IF(OR(E433&lt;0,IF(F433="",0,F433)&lt;0,IF(F433="",0,F433)&gt;E433),"Check payment",IF(OR(COUNT(C433)=0,COUNT(D433)=0),"Check dates",IF(D433&lt;C433,"Check dates",IF(ROUND(E433-IF(F433="",0,F433),2)=0,"Paid",IF(Setup!$B$4="","Set as-of date",IF(D433=Setup!$B$4,"Due today",IF(D433&lt;Setup!$B$4,IF(IF(F433="",0,F433)&gt;0,"Partially paid · overdue","Overdue"),IF(IF(F433="",0,F433)&gt;0,"Partially paid","Open"))))))))))))</f>
        <v/>
      </c>
      <c r="J433" s="15" t="str">
        <f>IF(OR(I433="Overdue",I433="Partially paid · overdue"),DATEDIF(D433,Setup!$B$4,"D"),IF(OR(I433="Open",I433="Partially paid",I433="Due today"),0,""))</f>
        <v/>
      </c>
      <c r="K433" s="5"/>
      <c r="L433" t="str">
        <f>IF(A433="","","k"&amp;SUBSTITUTE(SUBSTITUTE(SUBSTITUTE(SUBSTITUTE(SUBSTITUTE(SUBSTITUTE(A433,"~","{t}"),"*","{s}"),"?","{q}"),"&lt;","{lt}"),"&gt;","{gt}"),"=","{eq}"))</f>
        <v/>
      </c>
    </row>
    <row r="434" spans="1:12" x14ac:dyDescent="0.25">
      <c r="A434" s="5"/>
      <c r="B434" s="5"/>
      <c r="C434" s="8"/>
      <c r="D434" s="8"/>
      <c r="E434" s="12"/>
      <c r="F434" s="12"/>
      <c r="G434" s="13" t="str">
        <f>IF(OR(I434="Open",I434="Partially paid",I434="Due today",I434="Overdue",I434="Partially paid · overdue",I434="Paid",I434="Set as-of date"),ROUND(E434-IF(F434="",0,F434),2),"")</f>
        <v/>
      </c>
      <c r="H434" s="8"/>
      <c r="I434" s="14" t="str">
        <f>IF(AND(A434="",B434="",C434="",D434="",E434="",F434="",H434=""),"",IF(OR(A434="",B434="",C434="",D434="",E434=""),"Incomplete",IF(COUNTIF($L$5:$L$1004,L434)&gt;1,"Check invoice #",IF(OR(COUNT(E434)=0,AND(F434&lt;&gt;"",COUNT(F434)=0)),"Check payment",IF(OR(E434&lt;0,IF(F434="",0,F434)&lt;0,IF(F434="",0,F434)&gt;E434),"Check payment",IF(OR(COUNT(C434)=0,COUNT(D434)=0),"Check dates",IF(D434&lt;C434,"Check dates",IF(ROUND(E434-IF(F434="",0,F434),2)=0,"Paid",IF(Setup!$B$4="","Set as-of date",IF(D434=Setup!$B$4,"Due today",IF(D434&lt;Setup!$B$4,IF(IF(F434="",0,F434)&gt;0,"Partially paid · overdue","Overdue"),IF(IF(F434="",0,F434)&gt;0,"Partially paid","Open"))))))))))))</f>
        <v/>
      </c>
      <c r="J434" s="15" t="str">
        <f>IF(OR(I434="Overdue",I434="Partially paid · overdue"),DATEDIF(D434,Setup!$B$4,"D"),IF(OR(I434="Open",I434="Partially paid",I434="Due today"),0,""))</f>
        <v/>
      </c>
      <c r="K434" s="5"/>
      <c r="L434" t="str">
        <f>IF(A434="","","k"&amp;SUBSTITUTE(SUBSTITUTE(SUBSTITUTE(SUBSTITUTE(SUBSTITUTE(SUBSTITUTE(A434,"~","{t}"),"*","{s}"),"?","{q}"),"&lt;","{lt}"),"&gt;","{gt}"),"=","{eq}"))</f>
        <v/>
      </c>
    </row>
    <row r="435" spans="1:12" x14ac:dyDescent="0.25">
      <c r="A435" s="5"/>
      <c r="B435" s="5"/>
      <c r="C435" s="8"/>
      <c r="D435" s="8"/>
      <c r="E435" s="12"/>
      <c r="F435" s="12"/>
      <c r="G435" s="13" t="str">
        <f>IF(OR(I435="Open",I435="Partially paid",I435="Due today",I435="Overdue",I435="Partially paid · overdue",I435="Paid",I435="Set as-of date"),ROUND(E435-IF(F435="",0,F435),2),"")</f>
        <v/>
      </c>
      <c r="H435" s="8"/>
      <c r="I435" s="14" t="str">
        <f>IF(AND(A435="",B435="",C435="",D435="",E435="",F435="",H435=""),"",IF(OR(A435="",B435="",C435="",D435="",E435=""),"Incomplete",IF(COUNTIF($L$5:$L$1004,L435)&gt;1,"Check invoice #",IF(OR(COUNT(E435)=0,AND(F435&lt;&gt;"",COUNT(F435)=0)),"Check payment",IF(OR(E435&lt;0,IF(F435="",0,F435)&lt;0,IF(F435="",0,F435)&gt;E435),"Check payment",IF(OR(COUNT(C435)=0,COUNT(D435)=0),"Check dates",IF(D435&lt;C435,"Check dates",IF(ROUND(E435-IF(F435="",0,F435),2)=0,"Paid",IF(Setup!$B$4="","Set as-of date",IF(D435=Setup!$B$4,"Due today",IF(D435&lt;Setup!$B$4,IF(IF(F435="",0,F435)&gt;0,"Partially paid · overdue","Overdue"),IF(IF(F435="",0,F435)&gt;0,"Partially paid","Open"))))))))))))</f>
        <v/>
      </c>
      <c r="J435" s="15" t="str">
        <f>IF(OR(I435="Overdue",I435="Partially paid · overdue"),DATEDIF(D435,Setup!$B$4,"D"),IF(OR(I435="Open",I435="Partially paid",I435="Due today"),0,""))</f>
        <v/>
      </c>
      <c r="K435" s="5"/>
      <c r="L435" t="str">
        <f>IF(A435="","","k"&amp;SUBSTITUTE(SUBSTITUTE(SUBSTITUTE(SUBSTITUTE(SUBSTITUTE(SUBSTITUTE(A435,"~","{t}"),"*","{s}"),"?","{q}"),"&lt;","{lt}"),"&gt;","{gt}"),"=","{eq}"))</f>
        <v/>
      </c>
    </row>
    <row r="436" spans="1:12" x14ac:dyDescent="0.25">
      <c r="A436" s="5"/>
      <c r="B436" s="5"/>
      <c r="C436" s="8"/>
      <c r="D436" s="8"/>
      <c r="E436" s="12"/>
      <c r="F436" s="12"/>
      <c r="G436" s="13" t="str">
        <f>IF(OR(I436="Open",I436="Partially paid",I436="Due today",I436="Overdue",I436="Partially paid · overdue",I436="Paid",I436="Set as-of date"),ROUND(E436-IF(F436="",0,F436),2),"")</f>
        <v/>
      </c>
      <c r="H436" s="8"/>
      <c r="I436" s="14" t="str">
        <f>IF(AND(A436="",B436="",C436="",D436="",E436="",F436="",H436=""),"",IF(OR(A436="",B436="",C436="",D436="",E436=""),"Incomplete",IF(COUNTIF($L$5:$L$1004,L436)&gt;1,"Check invoice #",IF(OR(COUNT(E436)=0,AND(F436&lt;&gt;"",COUNT(F436)=0)),"Check payment",IF(OR(E436&lt;0,IF(F436="",0,F436)&lt;0,IF(F436="",0,F436)&gt;E436),"Check payment",IF(OR(COUNT(C436)=0,COUNT(D436)=0),"Check dates",IF(D436&lt;C436,"Check dates",IF(ROUND(E436-IF(F436="",0,F436),2)=0,"Paid",IF(Setup!$B$4="","Set as-of date",IF(D436=Setup!$B$4,"Due today",IF(D436&lt;Setup!$B$4,IF(IF(F436="",0,F436)&gt;0,"Partially paid · overdue","Overdue"),IF(IF(F436="",0,F436)&gt;0,"Partially paid","Open"))))))))))))</f>
        <v/>
      </c>
      <c r="J436" s="15" t="str">
        <f>IF(OR(I436="Overdue",I436="Partially paid · overdue"),DATEDIF(D436,Setup!$B$4,"D"),IF(OR(I436="Open",I436="Partially paid",I436="Due today"),0,""))</f>
        <v/>
      </c>
      <c r="K436" s="5"/>
      <c r="L436" t="str">
        <f>IF(A436="","","k"&amp;SUBSTITUTE(SUBSTITUTE(SUBSTITUTE(SUBSTITUTE(SUBSTITUTE(SUBSTITUTE(A436,"~","{t}"),"*","{s}"),"?","{q}"),"&lt;","{lt}"),"&gt;","{gt}"),"=","{eq}"))</f>
        <v/>
      </c>
    </row>
    <row r="437" spans="1:12" x14ac:dyDescent="0.25">
      <c r="A437" s="5"/>
      <c r="B437" s="5"/>
      <c r="C437" s="8"/>
      <c r="D437" s="8"/>
      <c r="E437" s="12"/>
      <c r="F437" s="12"/>
      <c r="G437" s="13" t="str">
        <f>IF(OR(I437="Open",I437="Partially paid",I437="Due today",I437="Overdue",I437="Partially paid · overdue",I437="Paid",I437="Set as-of date"),ROUND(E437-IF(F437="",0,F437),2),"")</f>
        <v/>
      </c>
      <c r="H437" s="8"/>
      <c r="I437" s="14" t="str">
        <f>IF(AND(A437="",B437="",C437="",D437="",E437="",F437="",H437=""),"",IF(OR(A437="",B437="",C437="",D437="",E437=""),"Incomplete",IF(COUNTIF($L$5:$L$1004,L437)&gt;1,"Check invoice #",IF(OR(COUNT(E437)=0,AND(F437&lt;&gt;"",COUNT(F437)=0)),"Check payment",IF(OR(E437&lt;0,IF(F437="",0,F437)&lt;0,IF(F437="",0,F437)&gt;E437),"Check payment",IF(OR(COUNT(C437)=0,COUNT(D437)=0),"Check dates",IF(D437&lt;C437,"Check dates",IF(ROUND(E437-IF(F437="",0,F437),2)=0,"Paid",IF(Setup!$B$4="","Set as-of date",IF(D437=Setup!$B$4,"Due today",IF(D437&lt;Setup!$B$4,IF(IF(F437="",0,F437)&gt;0,"Partially paid · overdue","Overdue"),IF(IF(F437="",0,F437)&gt;0,"Partially paid","Open"))))))))))))</f>
        <v/>
      </c>
      <c r="J437" s="15" t="str">
        <f>IF(OR(I437="Overdue",I437="Partially paid · overdue"),DATEDIF(D437,Setup!$B$4,"D"),IF(OR(I437="Open",I437="Partially paid",I437="Due today"),0,""))</f>
        <v/>
      </c>
      <c r="K437" s="5"/>
      <c r="L437" t="str">
        <f>IF(A437="","","k"&amp;SUBSTITUTE(SUBSTITUTE(SUBSTITUTE(SUBSTITUTE(SUBSTITUTE(SUBSTITUTE(A437,"~","{t}"),"*","{s}"),"?","{q}"),"&lt;","{lt}"),"&gt;","{gt}"),"=","{eq}"))</f>
        <v/>
      </c>
    </row>
    <row r="438" spans="1:12" x14ac:dyDescent="0.25">
      <c r="A438" s="5"/>
      <c r="B438" s="5"/>
      <c r="C438" s="8"/>
      <c r="D438" s="8"/>
      <c r="E438" s="12"/>
      <c r="F438" s="12"/>
      <c r="G438" s="13" t="str">
        <f>IF(OR(I438="Open",I438="Partially paid",I438="Due today",I438="Overdue",I438="Partially paid · overdue",I438="Paid",I438="Set as-of date"),ROUND(E438-IF(F438="",0,F438),2),"")</f>
        <v/>
      </c>
      <c r="H438" s="8"/>
      <c r="I438" s="14" t="str">
        <f>IF(AND(A438="",B438="",C438="",D438="",E438="",F438="",H438=""),"",IF(OR(A438="",B438="",C438="",D438="",E438=""),"Incomplete",IF(COUNTIF($L$5:$L$1004,L438)&gt;1,"Check invoice #",IF(OR(COUNT(E438)=0,AND(F438&lt;&gt;"",COUNT(F438)=0)),"Check payment",IF(OR(E438&lt;0,IF(F438="",0,F438)&lt;0,IF(F438="",0,F438)&gt;E438),"Check payment",IF(OR(COUNT(C438)=0,COUNT(D438)=0),"Check dates",IF(D438&lt;C438,"Check dates",IF(ROUND(E438-IF(F438="",0,F438),2)=0,"Paid",IF(Setup!$B$4="","Set as-of date",IF(D438=Setup!$B$4,"Due today",IF(D438&lt;Setup!$B$4,IF(IF(F438="",0,F438)&gt;0,"Partially paid · overdue","Overdue"),IF(IF(F438="",0,F438)&gt;0,"Partially paid","Open"))))))))))))</f>
        <v/>
      </c>
      <c r="J438" s="15" t="str">
        <f>IF(OR(I438="Overdue",I438="Partially paid · overdue"),DATEDIF(D438,Setup!$B$4,"D"),IF(OR(I438="Open",I438="Partially paid",I438="Due today"),0,""))</f>
        <v/>
      </c>
      <c r="K438" s="5"/>
      <c r="L438" t="str">
        <f>IF(A438="","","k"&amp;SUBSTITUTE(SUBSTITUTE(SUBSTITUTE(SUBSTITUTE(SUBSTITUTE(SUBSTITUTE(A438,"~","{t}"),"*","{s}"),"?","{q}"),"&lt;","{lt}"),"&gt;","{gt}"),"=","{eq}"))</f>
        <v/>
      </c>
    </row>
    <row r="439" spans="1:12" x14ac:dyDescent="0.25">
      <c r="A439" s="5"/>
      <c r="B439" s="5"/>
      <c r="C439" s="8"/>
      <c r="D439" s="8"/>
      <c r="E439" s="12"/>
      <c r="F439" s="12"/>
      <c r="G439" s="13" t="str">
        <f>IF(OR(I439="Open",I439="Partially paid",I439="Due today",I439="Overdue",I439="Partially paid · overdue",I439="Paid",I439="Set as-of date"),ROUND(E439-IF(F439="",0,F439),2),"")</f>
        <v/>
      </c>
      <c r="H439" s="8"/>
      <c r="I439" s="14" t="str">
        <f>IF(AND(A439="",B439="",C439="",D439="",E439="",F439="",H439=""),"",IF(OR(A439="",B439="",C439="",D439="",E439=""),"Incomplete",IF(COUNTIF($L$5:$L$1004,L439)&gt;1,"Check invoice #",IF(OR(COUNT(E439)=0,AND(F439&lt;&gt;"",COUNT(F439)=0)),"Check payment",IF(OR(E439&lt;0,IF(F439="",0,F439)&lt;0,IF(F439="",0,F439)&gt;E439),"Check payment",IF(OR(COUNT(C439)=0,COUNT(D439)=0),"Check dates",IF(D439&lt;C439,"Check dates",IF(ROUND(E439-IF(F439="",0,F439),2)=0,"Paid",IF(Setup!$B$4="","Set as-of date",IF(D439=Setup!$B$4,"Due today",IF(D439&lt;Setup!$B$4,IF(IF(F439="",0,F439)&gt;0,"Partially paid · overdue","Overdue"),IF(IF(F439="",0,F439)&gt;0,"Partially paid","Open"))))))))))))</f>
        <v/>
      </c>
      <c r="J439" s="15" t="str">
        <f>IF(OR(I439="Overdue",I439="Partially paid · overdue"),DATEDIF(D439,Setup!$B$4,"D"),IF(OR(I439="Open",I439="Partially paid",I439="Due today"),0,""))</f>
        <v/>
      </c>
      <c r="K439" s="5"/>
      <c r="L439" t="str">
        <f>IF(A439="","","k"&amp;SUBSTITUTE(SUBSTITUTE(SUBSTITUTE(SUBSTITUTE(SUBSTITUTE(SUBSTITUTE(A439,"~","{t}"),"*","{s}"),"?","{q}"),"&lt;","{lt}"),"&gt;","{gt}"),"=","{eq}"))</f>
        <v/>
      </c>
    </row>
    <row r="440" spans="1:12" x14ac:dyDescent="0.25">
      <c r="A440" s="5"/>
      <c r="B440" s="5"/>
      <c r="C440" s="8"/>
      <c r="D440" s="8"/>
      <c r="E440" s="12"/>
      <c r="F440" s="12"/>
      <c r="G440" s="13" t="str">
        <f>IF(OR(I440="Open",I440="Partially paid",I440="Due today",I440="Overdue",I440="Partially paid · overdue",I440="Paid",I440="Set as-of date"),ROUND(E440-IF(F440="",0,F440),2),"")</f>
        <v/>
      </c>
      <c r="H440" s="8"/>
      <c r="I440" s="14" t="str">
        <f>IF(AND(A440="",B440="",C440="",D440="",E440="",F440="",H440=""),"",IF(OR(A440="",B440="",C440="",D440="",E440=""),"Incomplete",IF(COUNTIF($L$5:$L$1004,L440)&gt;1,"Check invoice #",IF(OR(COUNT(E440)=0,AND(F440&lt;&gt;"",COUNT(F440)=0)),"Check payment",IF(OR(E440&lt;0,IF(F440="",0,F440)&lt;0,IF(F440="",0,F440)&gt;E440),"Check payment",IF(OR(COUNT(C440)=0,COUNT(D440)=0),"Check dates",IF(D440&lt;C440,"Check dates",IF(ROUND(E440-IF(F440="",0,F440),2)=0,"Paid",IF(Setup!$B$4="","Set as-of date",IF(D440=Setup!$B$4,"Due today",IF(D440&lt;Setup!$B$4,IF(IF(F440="",0,F440)&gt;0,"Partially paid · overdue","Overdue"),IF(IF(F440="",0,F440)&gt;0,"Partially paid","Open"))))))))))))</f>
        <v/>
      </c>
      <c r="J440" s="15" t="str">
        <f>IF(OR(I440="Overdue",I440="Partially paid · overdue"),DATEDIF(D440,Setup!$B$4,"D"),IF(OR(I440="Open",I440="Partially paid",I440="Due today"),0,""))</f>
        <v/>
      </c>
      <c r="K440" s="5"/>
      <c r="L440" t="str">
        <f>IF(A440="","","k"&amp;SUBSTITUTE(SUBSTITUTE(SUBSTITUTE(SUBSTITUTE(SUBSTITUTE(SUBSTITUTE(A440,"~","{t}"),"*","{s}"),"?","{q}"),"&lt;","{lt}"),"&gt;","{gt}"),"=","{eq}"))</f>
        <v/>
      </c>
    </row>
    <row r="441" spans="1:12" x14ac:dyDescent="0.25">
      <c r="A441" s="5"/>
      <c r="B441" s="5"/>
      <c r="C441" s="8"/>
      <c r="D441" s="8"/>
      <c r="E441" s="12"/>
      <c r="F441" s="12"/>
      <c r="G441" s="13" t="str">
        <f>IF(OR(I441="Open",I441="Partially paid",I441="Due today",I441="Overdue",I441="Partially paid · overdue",I441="Paid",I441="Set as-of date"),ROUND(E441-IF(F441="",0,F441),2),"")</f>
        <v/>
      </c>
      <c r="H441" s="8"/>
      <c r="I441" s="14" t="str">
        <f>IF(AND(A441="",B441="",C441="",D441="",E441="",F441="",H441=""),"",IF(OR(A441="",B441="",C441="",D441="",E441=""),"Incomplete",IF(COUNTIF($L$5:$L$1004,L441)&gt;1,"Check invoice #",IF(OR(COUNT(E441)=0,AND(F441&lt;&gt;"",COUNT(F441)=0)),"Check payment",IF(OR(E441&lt;0,IF(F441="",0,F441)&lt;0,IF(F441="",0,F441)&gt;E441),"Check payment",IF(OR(COUNT(C441)=0,COUNT(D441)=0),"Check dates",IF(D441&lt;C441,"Check dates",IF(ROUND(E441-IF(F441="",0,F441),2)=0,"Paid",IF(Setup!$B$4="","Set as-of date",IF(D441=Setup!$B$4,"Due today",IF(D441&lt;Setup!$B$4,IF(IF(F441="",0,F441)&gt;0,"Partially paid · overdue","Overdue"),IF(IF(F441="",0,F441)&gt;0,"Partially paid","Open"))))))))))))</f>
        <v/>
      </c>
      <c r="J441" s="15" t="str">
        <f>IF(OR(I441="Overdue",I441="Partially paid · overdue"),DATEDIF(D441,Setup!$B$4,"D"),IF(OR(I441="Open",I441="Partially paid",I441="Due today"),0,""))</f>
        <v/>
      </c>
      <c r="K441" s="5"/>
      <c r="L441" t="str">
        <f>IF(A441="","","k"&amp;SUBSTITUTE(SUBSTITUTE(SUBSTITUTE(SUBSTITUTE(SUBSTITUTE(SUBSTITUTE(A441,"~","{t}"),"*","{s}"),"?","{q}"),"&lt;","{lt}"),"&gt;","{gt}"),"=","{eq}"))</f>
        <v/>
      </c>
    </row>
    <row r="442" spans="1:12" x14ac:dyDescent="0.25">
      <c r="A442" s="5"/>
      <c r="B442" s="5"/>
      <c r="C442" s="8"/>
      <c r="D442" s="8"/>
      <c r="E442" s="12"/>
      <c r="F442" s="12"/>
      <c r="G442" s="13" t="str">
        <f>IF(OR(I442="Open",I442="Partially paid",I442="Due today",I442="Overdue",I442="Partially paid · overdue",I442="Paid",I442="Set as-of date"),ROUND(E442-IF(F442="",0,F442),2),"")</f>
        <v/>
      </c>
      <c r="H442" s="8"/>
      <c r="I442" s="14" t="str">
        <f>IF(AND(A442="",B442="",C442="",D442="",E442="",F442="",H442=""),"",IF(OR(A442="",B442="",C442="",D442="",E442=""),"Incomplete",IF(COUNTIF($L$5:$L$1004,L442)&gt;1,"Check invoice #",IF(OR(COUNT(E442)=0,AND(F442&lt;&gt;"",COUNT(F442)=0)),"Check payment",IF(OR(E442&lt;0,IF(F442="",0,F442)&lt;0,IF(F442="",0,F442)&gt;E442),"Check payment",IF(OR(COUNT(C442)=0,COUNT(D442)=0),"Check dates",IF(D442&lt;C442,"Check dates",IF(ROUND(E442-IF(F442="",0,F442),2)=0,"Paid",IF(Setup!$B$4="","Set as-of date",IF(D442=Setup!$B$4,"Due today",IF(D442&lt;Setup!$B$4,IF(IF(F442="",0,F442)&gt;0,"Partially paid · overdue","Overdue"),IF(IF(F442="",0,F442)&gt;0,"Partially paid","Open"))))))))))))</f>
        <v/>
      </c>
      <c r="J442" s="15" t="str">
        <f>IF(OR(I442="Overdue",I442="Partially paid · overdue"),DATEDIF(D442,Setup!$B$4,"D"),IF(OR(I442="Open",I442="Partially paid",I442="Due today"),0,""))</f>
        <v/>
      </c>
      <c r="K442" s="5"/>
      <c r="L442" t="str">
        <f>IF(A442="","","k"&amp;SUBSTITUTE(SUBSTITUTE(SUBSTITUTE(SUBSTITUTE(SUBSTITUTE(SUBSTITUTE(A442,"~","{t}"),"*","{s}"),"?","{q}"),"&lt;","{lt}"),"&gt;","{gt}"),"=","{eq}"))</f>
        <v/>
      </c>
    </row>
    <row r="443" spans="1:12" x14ac:dyDescent="0.25">
      <c r="A443" s="5"/>
      <c r="B443" s="5"/>
      <c r="C443" s="8"/>
      <c r="D443" s="8"/>
      <c r="E443" s="12"/>
      <c r="F443" s="12"/>
      <c r="G443" s="13" t="str">
        <f>IF(OR(I443="Open",I443="Partially paid",I443="Due today",I443="Overdue",I443="Partially paid · overdue",I443="Paid",I443="Set as-of date"),ROUND(E443-IF(F443="",0,F443),2),"")</f>
        <v/>
      </c>
      <c r="H443" s="8"/>
      <c r="I443" s="14" t="str">
        <f>IF(AND(A443="",B443="",C443="",D443="",E443="",F443="",H443=""),"",IF(OR(A443="",B443="",C443="",D443="",E443=""),"Incomplete",IF(COUNTIF($L$5:$L$1004,L443)&gt;1,"Check invoice #",IF(OR(COUNT(E443)=0,AND(F443&lt;&gt;"",COUNT(F443)=0)),"Check payment",IF(OR(E443&lt;0,IF(F443="",0,F443)&lt;0,IF(F443="",0,F443)&gt;E443),"Check payment",IF(OR(COUNT(C443)=0,COUNT(D443)=0),"Check dates",IF(D443&lt;C443,"Check dates",IF(ROUND(E443-IF(F443="",0,F443),2)=0,"Paid",IF(Setup!$B$4="","Set as-of date",IF(D443=Setup!$B$4,"Due today",IF(D443&lt;Setup!$B$4,IF(IF(F443="",0,F443)&gt;0,"Partially paid · overdue","Overdue"),IF(IF(F443="",0,F443)&gt;0,"Partially paid","Open"))))))))))))</f>
        <v/>
      </c>
      <c r="J443" s="15" t="str">
        <f>IF(OR(I443="Overdue",I443="Partially paid · overdue"),DATEDIF(D443,Setup!$B$4,"D"),IF(OR(I443="Open",I443="Partially paid",I443="Due today"),0,""))</f>
        <v/>
      </c>
      <c r="K443" s="5"/>
      <c r="L443" t="str">
        <f>IF(A443="","","k"&amp;SUBSTITUTE(SUBSTITUTE(SUBSTITUTE(SUBSTITUTE(SUBSTITUTE(SUBSTITUTE(A443,"~","{t}"),"*","{s}"),"?","{q}"),"&lt;","{lt}"),"&gt;","{gt}"),"=","{eq}"))</f>
        <v/>
      </c>
    </row>
    <row r="444" spans="1:12" x14ac:dyDescent="0.25">
      <c r="A444" s="5"/>
      <c r="B444" s="5"/>
      <c r="C444" s="8"/>
      <c r="D444" s="8"/>
      <c r="E444" s="12"/>
      <c r="F444" s="12"/>
      <c r="G444" s="13" t="str">
        <f>IF(OR(I444="Open",I444="Partially paid",I444="Due today",I444="Overdue",I444="Partially paid · overdue",I444="Paid",I444="Set as-of date"),ROUND(E444-IF(F444="",0,F444),2),"")</f>
        <v/>
      </c>
      <c r="H444" s="8"/>
      <c r="I444" s="14" t="str">
        <f>IF(AND(A444="",B444="",C444="",D444="",E444="",F444="",H444=""),"",IF(OR(A444="",B444="",C444="",D444="",E444=""),"Incomplete",IF(COUNTIF($L$5:$L$1004,L444)&gt;1,"Check invoice #",IF(OR(COUNT(E444)=0,AND(F444&lt;&gt;"",COUNT(F444)=0)),"Check payment",IF(OR(E444&lt;0,IF(F444="",0,F444)&lt;0,IF(F444="",0,F444)&gt;E444),"Check payment",IF(OR(COUNT(C444)=0,COUNT(D444)=0),"Check dates",IF(D444&lt;C444,"Check dates",IF(ROUND(E444-IF(F444="",0,F444),2)=0,"Paid",IF(Setup!$B$4="","Set as-of date",IF(D444=Setup!$B$4,"Due today",IF(D444&lt;Setup!$B$4,IF(IF(F444="",0,F444)&gt;0,"Partially paid · overdue","Overdue"),IF(IF(F444="",0,F444)&gt;0,"Partially paid","Open"))))))))))))</f>
        <v/>
      </c>
      <c r="J444" s="15" t="str">
        <f>IF(OR(I444="Overdue",I444="Partially paid · overdue"),DATEDIF(D444,Setup!$B$4,"D"),IF(OR(I444="Open",I444="Partially paid",I444="Due today"),0,""))</f>
        <v/>
      </c>
      <c r="K444" s="5"/>
      <c r="L444" t="str">
        <f>IF(A444="","","k"&amp;SUBSTITUTE(SUBSTITUTE(SUBSTITUTE(SUBSTITUTE(SUBSTITUTE(SUBSTITUTE(A444,"~","{t}"),"*","{s}"),"?","{q}"),"&lt;","{lt}"),"&gt;","{gt}"),"=","{eq}"))</f>
        <v/>
      </c>
    </row>
    <row r="445" spans="1:12" x14ac:dyDescent="0.25">
      <c r="A445" s="5"/>
      <c r="B445" s="5"/>
      <c r="C445" s="8"/>
      <c r="D445" s="8"/>
      <c r="E445" s="12"/>
      <c r="F445" s="12"/>
      <c r="G445" s="13" t="str">
        <f>IF(OR(I445="Open",I445="Partially paid",I445="Due today",I445="Overdue",I445="Partially paid · overdue",I445="Paid",I445="Set as-of date"),ROUND(E445-IF(F445="",0,F445),2),"")</f>
        <v/>
      </c>
      <c r="H445" s="8"/>
      <c r="I445" s="14" t="str">
        <f>IF(AND(A445="",B445="",C445="",D445="",E445="",F445="",H445=""),"",IF(OR(A445="",B445="",C445="",D445="",E445=""),"Incomplete",IF(COUNTIF($L$5:$L$1004,L445)&gt;1,"Check invoice #",IF(OR(COUNT(E445)=0,AND(F445&lt;&gt;"",COUNT(F445)=0)),"Check payment",IF(OR(E445&lt;0,IF(F445="",0,F445)&lt;0,IF(F445="",0,F445)&gt;E445),"Check payment",IF(OR(COUNT(C445)=0,COUNT(D445)=0),"Check dates",IF(D445&lt;C445,"Check dates",IF(ROUND(E445-IF(F445="",0,F445),2)=0,"Paid",IF(Setup!$B$4="","Set as-of date",IF(D445=Setup!$B$4,"Due today",IF(D445&lt;Setup!$B$4,IF(IF(F445="",0,F445)&gt;0,"Partially paid · overdue","Overdue"),IF(IF(F445="",0,F445)&gt;0,"Partially paid","Open"))))))))))))</f>
        <v/>
      </c>
      <c r="J445" s="15" t="str">
        <f>IF(OR(I445="Overdue",I445="Partially paid · overdue"),DATEDIF(D445,Setup!$B$4,"D"),IF(OR(I445="Open",I445="Partially paid",I445="Due today"),0,""))</f>
        <v/>
      </c>
      <c r="K445" s="5"/>
      <c r="L445" t="str">
        <f>IF(A445="","","k"&amp;SUBSTITUTE(SUBSTITUTE(SUBSTITUTE(SUBSTITUTE(SUBSTITUTE(SUBSTITUTE(A445,"~","{t}"),"*","{s}"),"?","{q}"),"&lt;","{lt}"),"&gt;","{gt}"),"=","{eq}"))</f>
        <v/>
      </c>
    </row>
    <row r="446" spans="1:12" x14ac:dyDescent="0.25">
      <c r="A446" s="5"/>
      <c r="B446" s="5"/>
      <c r="C446" s="8"/>
      <c r="D446" s="8"/>
      <c r="E446" s="12"/>
      <c r="F446" s="12"/>
      <c r="G446" s="13" t="str">
        <f>IF(OR(I446="Open",I446="Partially paid",I446="Due today",I446="Overdue",I446="Partially paid · overdue",I446="Paid",I446="Set as-of date"),ROUND(E446-IF(F446="",0,F446),2),"")</f>
        <v/>
      </c>
      <c r="H446" s="8"/>
      <c r="I446" s="14" t="str">
        <f>IF(AND(A446="",B446="",C446="",D446="",E446="",F446="",H446=""),"",IF(OR(A446="",B446="",C446="",D446="",E446=""),"Incomplete",IF(COUNTIF($L$5:$L$1004,L446)&gt;1,"Check invoice #",IF(OR(COUNT(E446)=0,AND(F446&lt;&gt;"",COUNT(F446)=0)),"Check payment",IF(OR(E446&lt;0,IF(F446="",0,F446)&lt;0,IF(F446="",0,F446)&gt;E446),"Check payment",IF(OR(COUNT(C446)=0,COUNT(D446)=0),"Check dates",IF(D446&lt;C446,"Check dates",IF(ROUND(E446-IF(F446="",0,F446),2)=0,"Paid",IF(Setup!$B$4="","Set as-of date",IF(D446=Setup!$B$4,"Due today",IF(D446&lt;Setup!$B$4,IF(IF(F446="",0,F446)&gt;0,"Partially paid · overdue","Overdue"),IF(IF(F446="",0,F446)&gt;0,"Partially paid","Open"))))))))))))</f>
        <v/>
      </c>
      <c r="J446" s="15" t="str">
        <f>IF(OR(I446="Overdue",I446="Partially paid · overdue"),DATEDIF(D446,Setup!$B$4,"D"),IF(OR(I446="Open",I446="Partially paid",I446="Due today"),0,""))</f>
        <v/>
      </c>
      <c r="K446" s="5"/>
      <c r="L446" t="str">
        <f>IF(A446="","","k"&amp;SUBSTITUTE(SUBSTITUTE(SUBSTITUTE(SUBSTITUTE(SUBSTITUTE(SUBSTITUTE(A446,"~","{t}"),"*","{s}"),"?","{q}"),"&lt;","{lt}"),"&gt;","{gt}"),"=","{eq}"))</f>
        <v/>
      </c>
    </row>
    <row r="447" spans="1:12" x14ac:dyDescent="0.25">
      <c r="A447" s="5"/>
      <c r="B447" s="5"/>
      <c r="C447" s="8"/>
      <c r="D447" s="8"/>
      <c r="E447" s="12"/>
      <c r="F447" s="12"/>
      <c r="G447" s="13" t="str">
        <f>IF(OR(I447="Open",I447="Partially paid",I447="Due today",I447="Overdue",I447="Partially paid · overdue",I447="Paid",I447="Set as-of date"),ROUND(E447-IF(F447="",0,F447),2),"")</f>
        <v/>
      </c>
      <c r="H447" s="8"/>
      <c r="I447" s="14" t="str">
        <f>IF(AND(A447="",B447="",C447="",D447="",E447="",F447="",H447=""),"",IF(OR(A447="",B447="",C447="",D447="",E447=""),"Incomplete",IF(COUNTIF($L$5:$L$1004,L447)&gt;1,"Check invoice #",IF(OR(COUNT(E447)=0,AND(F447&lt;&gt;"",COUNT(F447)=0)),"Check payment",IF(OR(E447&lt;0,IF(F447="",0,F447)&lt;0,IF(F447="",0,F447)&gt;E447),"Check payment",IF(OR(COUNT(C447)=0,COUNT(D447)=0),"Check dates",IF(D447&lt;C447,"Check dates",IF(ROUND(E447-IF(F447="",0,F447),2)=0,"Paid",IF(Setup!$B$4="","Set as-of date",IF(D447=Setup!$B$4,"Due today",IF(D447&lt;Setup!$B$4,IF(IF(F447="",0,F447)&gt;0,"Partially paid · overdue","Overdue"),IF(IF(F447="",0,F447)&gt;0,"Partially paid","Open"))))))))))))</f>
        <v/>
      </c>
      <c r="J447" s="15" t="str">
        <f>IF(OR(I447="Overdue",I447="Partially paid · overdue"),DATEDIF(D447,Setup!$B$4,"D"),IF(OR(I447="Open",I447="Partially paid",I447="Due today"),0,""))</f>
        <v/>
      </c>
      <c r="K447" s="5"/>
      <c r="L447" t="str">
        <f>IF(A447="","","k"&amp;SUBSTITUTE(SUBSTITUTE(SUBSTITUTE(SUBSTITUTE(SUBSTITUTE(SUBSTITUTE(A447,"~","{t}"),"*","{s}"),"?","{q}"),"&lt;","{lt}"),"&gt;","{gt}"),"=","{eq}"))</f>
        <v/>
      </c>
    </row>
    <row r="448" spans="1:12" x14ac:dyDescent="0.25">
      <c r="A448" s="5"/>
      <c r="B448" s="5"/>
      <c r="C448" s="8"/>
      <c r="D448" s="8"/>
      <c r="E448" s="12"/>
      <c r="F448" s="12"/>
      <c r="G448" s="13" t="str">
        <f>IF(OR(I448="Open",I448="Partially paid",I448="Due today",I448="Overdue",I448="Partially paid · overdue",I448="Paid",I448="Set as-of date"),ROUND(E448-IF(F448="",0,F448),2),"")</f>
        <v/>
      </c>
      <c r="H448" s="8"/>
      <c r="I448" s="14" t="str">
        <f>IF(AND(A448="",B448="",C448="",D448="",E448="",F448="",H448=""),"",IF(OR(A448="",B448="",C448="",D448="",E448=""),"Incomplete",IF(COUNTIF($L$5:$L$1004,L448)&gt;1,"Check invoice #",IF(OR(COUNT(E448)=0,AND(F448&lt;&gt;"",COUNT(F448)=0)),"Check payment",IF(OR(E448&lt;0,IF(F448="",0,F448)&lt;0,IF(F448="",0,F448)&gt;E448),"Check payment",IF(OR(COUNT(C448)=0,COUNT(D448)=0),"Check dates",IF(D448&lt;C448,"Check dates",IF(ROUND(E448-IF(F448="",0,F448),2)=0,"Paid",IF(Setup!$B$4="","Set as-of date",IF(D448=Setup!$B$4,"Due today",IF(D448&lt;Setup!$B$4,IF(IF(F448="",0,F448)&gt;0,"Partially paid · overdue","Overdue"),IF(IF(F448="",0,F448)&gt;0,"Partially paid","Open"))))))))))))</f>
        <v/>
      </c>
      <c r="J448" s="15" t="str">
        <f>IF(OR(I448="Overdue",I448="Partially paid · overdue"),DATEDIF(D448,Setup!$B$4,"D"),IF(OR(I448="Open",I448="Partially paid",I448="Due today"),0,""))</f>
        <v/>
      </c>
      <c r="K448" s="5"/>
      <c r="L448" t="str">
        <f>IF(A448="","","k"&amp;SUBSTITUTE(SUBSTITUTE(SUBSTITUTE(SUBSTITUTE(SUBSTITUTE(SUBSTITUTE(A448,"~","{t}"),"*","{s}"),"?","{q}"),"&lt;","{lt}"),"&gt;","{gt}"),"=","{eq}"))</f>
        <v/>
      </c>
    </row>
    <row r="449" spans="1:12" x14ac:dyDescent="0.25">
      <c r="A449" s="5"/>
      <c r="B449" s="5"/>
      <c r="C449" s="8"/>
      <c r="D449" s="8"/>
      <c r="E449" s="12"/>
      <c r="F449" s="12"/>
      <c r="G449" s="13" t="str">
        <f>IF(OR(I449="Open",I449="Partially paid",I449="Due today",I449="Overdue",I449="Partially paid · overdue",I449="Paid",I449="Set as-of date"),ROUND(E449-IF(F449="",0,F449),2),"")</f>
        <v/>
      </c>
      <c r="H449" s="8"/>
      <c r="I449" s="14" t="str">
        <f>IF(AND(A449="",B449="",C449="",D449="",E449="",F449="",H449=""),"",IF(OR(A449="",B449="",C449="",D449="",E449=""),"Incomplete",IF(COUNTIF($L$5:$L$1004,L449)&gt;1,"Check invoice #",IF(OR(COUNT(E449)=0,AND(F449&lt;&gt;"",COUNT(F449)=0)),"Check payment",IF(OR(E449&lt;0,IF(F449="",0,F449)&lt;0,IF(F449="",0,F449)&gt;E449),"Check payment",IF(OR(COUNT(C449)=0,COUNT(D449)=0),"Check dates",IF(D449&lt;C449,"Check dates",IF(ROUND(E449-IF(F449="",0,F449),2)=0,"Paid",IF(Setup!$B$4="","Set as-of date",IF(D449=Setup!$B$4,"Due today",IF(D449&lt;Setup!$B$4,IF(IF(F449="",0,F449)&gt;0,"Partially paid · overdue","Overdue"),IF(IF(F449="",0,F449)&gt;0,"Partially paid","Open"))))))))))))</f>
        <v/>
      </c>
      <c r="J449" s="15" t="str">
        <f>IF(OR(I449="Overdue",I449="Partially paid · overdue"),DATEDIF(D449,Setup!$B$4,"D"),IF(OR(I449="Open",I449="Partially paid",I449="Due today"),0,""))</f>
        <v/>
      </c>
      <c r="K449" s="5"/>
      <c r="L449" t="str">
        <f>IF(A449="","","k"&amp;SUBSTITUTE(SUBSTITUTE(SUBSTITUTE(SUBSTITUTE(SUBSTITUTE(SUBSTITUTE(A449,"~","{t}"),"*","{s}"),"?","{q}"),"&lt;","{lt}"),"&gt;","{gt}"),"=","{eq}"))</f>
        <v/>
      </c>
    </row>
    <row r="450" spans="1:12" x14ac:dyDescent="0.25">
      <c r="A450" s="5"/>
      <c r="B450" s="5"/>
      <c r="C450" s="8"/>
      <c r="D450" s="8"/>
      <c r="E450" s="12"/>
      <c r="F450" s="12"/>
      <c r="G450" s="13" t="str">
        <f>IF(OR(I450="Open",I450="Partially paid",I450="Due today",I450="Overdue",I450="Partially paid · overdue",I450="Paid",I450="Set as-of date"),ROUND(E450-IF(F450="",0,F450),2),"")</f>
        <v/>
      </c>
      <c r="H450" s="8"/>
      <c r="I450" s="14" t="str">
        <f>IF(AND(A450="",B450="",C450="",D450="",E450="",F450="",H450=""),"",IF(OR(A450="",B450="",C450="",D450="",E450=""),"Incomplete",IF(COUNTIF($L$5:$L$1004,L450)&gt;1,"Check invoice #",IF(OR(COUNT(E450)=0,AND(F450&lt;&gt;"",COUNT(F450)=0)),"Check payment",IF(OR(E450&lt;0,IF(F450="",0,F450)&lt;0,IF(F450="",0,F450)&gt;E450),"Check payment",IF(OR(COUNT(C450)=0,COUNT(D450)=0),"Check dates",IF(D450&lt;C450,"Check dates",IF(ROUND(E450-IF(F450="",0,F450),2)=0,"Paid",IF(Setup!$B$4="","Set as-of date",IF(D450=Setup!$B$4,"Due today",IF(D450&lt;Setup!$B$4,IF(IF(F450="",0,F450)&gt;0,"Partially paid · overdue","Overdue"),IF(IF(F450="",0,F450)&gt;0,"Partially paid","Open"))))))))))))</f>
        <v/>
      </c>
      <c r="J450" s="15" t="str">
        <f>IF(OR(I450="Overdue",I450="Partially paid · overdue"),DATEDIF(D450,Setup!$B$4,"D"),IF(OR(I450="Open",I450="Partially paid",I450="Due today"),0,""))</f>
        <v/>
      </c>
      <c r="K450" s="5"/>
      <c r="L450" t="str">
        <f>IF(A450="","","k"&amp;SUBSTITUTE(SUBSTITUTE(SUBSTITUTE(SUBSTITUTE(SUBSTITUTE(SUBSTITUTE(A450,"~","{t}"),"*","{s}"),"?","{q}"),"&lt;","{lt}"),"&gt;","{gt}"),"=","{eq}"))</f>
        <v/>
      </c>
    </row>
    <row r="451" spans="1:12" x14ac:dyDescent="0.25">
      <c r="A451" s="5"/>
      <c r="B451" s="5"/>
      <c r="C451" s="8"/>
      <c r="D451" s="8"/>
      <c r="E451" s="12"/>
      <c r="F451" s="12"/>
      <c r="G451" s="13" t="str">
        <f>IF(OR(I451="Open",I451="Partially paid",I451="Due today",I451="Overdue",I451="Partially paid · overdue",I451="Paid",I451="Set as-of date"),ROUND(E451-IF(F451="",0,F451),2),"")</f>
        <v/>
      </c>
      <c r="H451" s="8"/>
      <c r="I451" s="14" t="str">
        <f>IF(AND(A451="",B451="",C451="",D451="",E451="",F451="",H451=""),"",IF(OR(A451="",B451="",C451="",D451="",E451=""),"Incomplete",IF(COUNTIF($L$5:$L$1004,L451)&gt;1,"Check invoice #",IF(OR(COUNT(E451)=0,AND(F451&lt;&gt;"",COUNT(F451)=0)),"Check payment",IF(OR(E451&lt;0,IF(F451="",0,F451)&lt;0,IF(F451="",0,F451)&gt;E451),"Check payment",IF(OR(COUNT(C451)=0,COUNT(D451)=0),"Check dates",IF(D451&lt;C451,"Check dates",IF(ROUND(E451-IF(F451="",0,F451),2)=0,"Paid",IF(Setup!$B$4="","Set as-of date",IF(D451=Setup!$B$4,"Due today",IF(D451&lt;Setup!$B$4,IF(IF(F451="",0,F451)&gt;0,"Partially paid · overdue","Overdue"),IF(IF(F451="",0,F451)&gt;0,"Partially paid","Open"))))))))))))</f>
        <v/>
      </c>
      <c r="J451" s="15" t="str">
        <f>IF(OR(I451="Overdue",I451="Partially paid · overdue"),DATEDIF(D451,Setup!$B$4,"D"),IF(OR(I451="Open",I451="Partially paid",I451="Due today"),0,""))</f>
        <v/>
      </c>
      <c r="K451" s="5"/>
      <c r="L451" t="str">
        <f>IF(A451="","","k"&amp;SUBSTITUTE(SUBSTITUTE(SUBSTITUTE(SUBSTITUTE(SUBSTITUTE(SUBSTITUTE(A451,"~","{t}"),"*","{s}"),"?","{q}"),"&lt;","{lt}"),"&gt;","{gt}"),"=","{eq}"))</f>
        <v/>
      </c>
    </row>
    <row r="452" spans="1:12" x14ac:dyDescent="0.25">
      <c r="A452" s="5"/>
      <c r="B452" s="5"/>
      <c r="C452" s="8"/>
      <c r="D452" s="8"/>
      <c r="E452" s="12"/>
      <c r="F452" s="12"/>
      <c r="G452" s="13" t="str">
        <f>IF(OR(I452="Open",I452="Partially paid",I452="Due today",I452="Overdue",I452="Partially paid · overdue",I452="Paid",I452="Set as-of date"),ROUND(E452-IF(F452="",0,F452),2),"")</f>
        <v/>
      </c>
      <c r="H452" s="8"/>
      <c r="I452" s="14" t="str">
        <f>IF(AND(A452="",B452="",C452="",D452="",E452="",F452="",H452=""),"",IF(OR(A452="",B452="",C452="",D452="",E452=""),"Incomplete",IF(COUNTIF($L$5:$L$1004,L452)&gt;1,"Check invoice #",IF(OR(COUNT(E452)=0,AND(F452&lt;&gt;"",COUNT(F452)=0)),"Check payment",IF(OR(E452&lt;0,IF(F452="",0,F452)&lt;0,IF(F452="",0,F452)&gt;E452),"Check payment",IF(OR(COUNT(C452)=0,COUNT(D452)=0),"Check dates",IF(D452&lt;C452,"Check dates",IF(ROUND(E452-IF(F452="",0,F452),2)=0,"Paid",IF(Setup!$B$4="","Set as-of date",IF(D452=Setup!$B$4,"Due today",IF(D452&lt;Setup!$B$4,IF(IF(F452="",0,F452)&gt;0,"Partially paid · overdue","Overdue"),IF(IF(F452="",0,F452)&gt;0,"Partially paid","Open"))))))))))))</f>
        <v/>
      </c>
      <c r="J452" s="15" t="str">
        <f>IF(OR(I452="Overdue",I452="Partially paid · overdue"),DATEDIF(D452,Setup!$B$4,"D"),IF(OR(I452="Open",I452="Partially paid",I452="Due today"),0,""))</f>
        <v/>
      </c>
      <c r="K452" s="5"/>
      <c r="L452" t="str">
        <f>IF(A452="","","k"&amp;SUBSTITUTE(SUBSTITUTE(SUBSTITUTE(SUBSTITUTE(SUBSTITUTE(SUBSTITUTE(A452,"~","{t}"),"*","{s}"),"?","{q}"),"&lt;","{lt}"),"&gt;","{gt}"),"=","{eq}"))</f>
        <v/>
      </c>
    </row>
    <row r="453" spans="1:12" x14ac:dyDescent="0.25">
      <c r="A453" s="5"/>
      <c r="B453" s="5"/>
      <c r="C453" s="8"/>
      <c r="D453" s="8"/>
      <c r="E453" s="12"/>
      <c r="F453" s="12"/>
      <c r="G453" s="13" t="str">
        <f>IF(OR(I453="Open",I453="Partially paid",I453="Due today",I453="Overdue",I453="Partially paid · overdue",I453="Paid",I453="Set as-of date"),ROUND(E453-IF(F453="",0,F453),2),"")</f>
        <v/>
      </c>
      <c r="H453" s="8"/>
      <c r="I453" s="14" t="str">
        <f>IF(AND(A453="",B453="",C453="",D453="",E453="",F453="",H453=""),"",IF(OR(A453="",B453="",C453="",D453="",E453=""),"Incomplete",IF(COUNTIF($L$5:$L$1004,L453)&gt;1,"Check invoice #",IF(OR(COUNT(E453)=0,AND(F453&lt;&gt;"",COUNT(F453)=0)),"Check payment",IF(OR(E453&lt;0,IF(F453="",0,F453)&lt;0,IF(F453="",0,F453)&gt;E453),"Check payment",IF(OR(COUNT(C453)=0,COUNT(D453)=0),"Check dates",IF(D453&lt;C453,"Check dates",IF(ROUND(E453-IF(F453="",0,F453),2)=0,"Paid",IF(Setup!$B$4="","Set as-of date",IF(D453=Setup!$B$4,"Due today",IF(D453&lt;Setup!$B$4,IF(IF(F453="",0,F453)&gt;0,"Partially paid · overdue","Overdue"),IF(IF(F453="",0,F453)&gt;0,"Partially paid","Open"))))))))))))</f>
        <v/>
      </c>
      <c r="J453" s="15" t="str">
        <f>IF(OR(I453="Overdue",I453="Partially paid · overdue"),DATEDIF(D453,Setup!$B$4,"D"),IF(OR(I453="Open",I453="Partially paid",I453="Due today"),0,""))</f>
        <v/>
      </c>
      <c r="K453" s="5"/>
      <c r="L453" t="str">
        <f>IF(A453="","","k"&amp;SUBSTITUTE(SUBSTITUTE(SUBSTITUTE(SUBSTITUTE(SUBSTITUTE(SUBSTITUTE(A453,"~","{t}"),"*","{s}"),"?","{q}"),"&lt;","{lt}"),"&gt;","{gt}"),"=","{eq}"))</f>
        <v/>
      </c>
    </row>
    <row r="454" spans="1:12" x14ac:dyDescent="0.25">
      <c r="A454" s="5"/>
      <c r="B454" s="5"/>
      <c r="C454" s="8"/>
      <c r="D454" s="8"/>
      <c r="E454" s="12"/>
      <c r="F454" s="12"/>
      <c r="G454" s="13" t="str">
        <f>IF(OR(I454="Open",I454="Partially paid",I454="Due today",I454="Overdue",I454="Partially paid · overdue",I454="Paid",I454="Set as-of date"),ROUND(E454-IF(F454="",0,F454),2),"")</f>
        <v/>
      </c>
      <c r="H454" s="8"/>
      <c r="I454" s="14" t="str">
        <f>IF(AND(A454="",B454="",C454="",D454="",E454="",F454="",H454=""),"",IF(OR(A454="",B454="",C454="",D454="",E454=""),"Incomplete",IF(COUNTIF($L$5:$L$1004,L454)&gt;1,"Check invoice #",IF(OR(COUNT(E454)=0,AND(F454&lt;&gt;"",COUNT(F454)=0)),"Check payment",IF(OR(E454&lt;0,IF(F454="",0,F454)&lt;0,IF(F454="",0,F454)&gt;E454),"Check payment",IF(OR(COUNT(C454)=0,COUNT(D454)=0),"Check dates",IF(D454&lt;C454,"Check dates",IF(ROUND(E454-IF(F454="",0,F454),2)=0,"Paid",IF(Setup!$B$4="","Set as-of date",IF(D454=Setup!$B$4,"Due today",IF(D454&lt;Setup!$B$4,IF(IF(F454="",0,F454)&gt;0,"Partially paid · overdue","Overdue"),IF(IF(F454="",0,F454)&gt;0,"Partially paid","Open"))))))))))))</f>
        <v/>
      </c>
      <c r="J454" s="15" t="str">
        <f>IF(OR(I454="Overdue",I454="Partially paid · overdue"),DATEDIF(D454,Setup!$B$4,"D"),IF(OR(I454="Open",I454="Partially paid",I454="Due today"),0,""))</f>
        <v/>
      </c>
      <c r="K454" s="5"/>
      <c r="L454" t="str">
        <f>IF(A454="","","k"&amp;SUBSTITUTE(SUBSTITUTE(SUBSTITUTE(SUBSTITUTE(SUBSTITUTE(SUBSTITUTE(A454,"~","{t}"),"*","{s}"),"?","{q}"),"&lt;","{lt}"),"&gt;","{gt}"),"=","{eq}"))</f>
        <v/>
      </c>
    </row>
    <row r="455" spans="1:12" x14ac:dyDescent="0.25">
      <c r="A455" s="5"/>
      <c r="B455" s="5"/>
      <c r="C455" s="8"/>
      <c r="D455" s="8"/>
      <c r="E455" s="12"/>
      <c r="F455" s="12"/>
      <c r="G455" s="13" t="str">
        <f>IF(OR(I455="Open",I455="Partially paid",I455="Due today",I455="Overdue",I455="Partially paid · overdue",I455="Paid",I455="Set as-of date"),ROUND(E455-IF(F455="",0,F455),2),"")</f>
        <v/>
      </c>
      <c r="H455" s="8"/>
      <c r="I455" s="14" t="str">
        <f>IF(AND(A455="",B455="",C455="",D455="",E455="",F455="",H455=""),"",IF(OR(A455="",B455="",C455="",D455="",E455=""),"Incomplete",IF(COUNTIF($L$5:$L$1004,L455)&gt;1,"Check invoice #",IF(OR(COUNT(E455)=0,AND(F455&lt;&gt;"",COUNT(F455)=0)),"Check payment",IF(OR(E455&lt;0,IF(F455="",0,F455)&lt;0,IF(F455="",0,F455)&gt;E455),"Check payment",IF(OR(COUNT(C455)=0,COUNT(D455)=0),"Check dates",IF(D455&lt;C455,"Check dates",IF(ROUND(E455-IF(F455="",0,F455),2)=0,"Paid",IF(Setup!$B$4="","Set as-of date",IF(D455=Setup!$B$4,"Due today",IF(D455&lt;Setup!$B$4,IF(IF(F455="",0,F455)&gt;0,"Partially paid · overdue","Overdue"),IF(IF(F455="",0,F455)&gt;0,"Partially paid","Open"))))))))))))</f>
        <v/>
      </c>
      <c r="J455" s="15" t="str">
        <f>IF(OR(I455="Overdue",I455="Partially paid · overdue"),DATEDIF(D455,Setup!$B$4,"D"),IF(OR(I455="Open",I455="Partially paid",I455="Due today"),0,""))</f>
        <v/>
      </c>
      <c r="K455" s="5"/>
      <c r="L455" t="str">
        <f>IF(A455="","","k"&amp;SUBSTITUTE(SUBSTITUTE(SUBSTITUTE(SUBSTITUTE(SUBSTITUTE(SUBSTITUTE(A455,"~","{t}"),"*","{s}"),"?","{q}"),"&lt;","{lt}"),"&gt;","{gt}"),"=","{eq}"))</f>
        <v/>
      </c>
    </row>
    <row r="456" spans="1:12" x14ac:dyDescent="0.25">
      <c r="A456" s="5"/>
      <c r="B456" s="5"/>
      <c r="C456" s="8"/>
      <c r="D456" s="8"/>
      <c r="E456" s="12"/>
      <c r="F456" s="12"/>
      <c r="G456" s="13" t="str">
        <f>IF(OR(I456="Open",I456="Partially paid",I456="Due today",I456="Overdue",I456="Partially paid · overdue",I456="Paid",I456="Set as-of date"),ROUND(E456-IF(F456="",0,F456),2),"")</f>
        <v/>
      </c>
      <c r="H456" s="8"/>
      <c r="I456" s="14" t="str">
        <f>IF(AND(A456="",B456="",C456="",D456="",E456="",F456="",H456=""),"",IF(OR(A456="",B456="",C456="",D456="",E456=""),"Incomplete",IF(COUNTIF($L$5:$L$1004,L456)&gt;1,"Check invoice #",IF(OR(COUNT(E456)=0,AND(F456&lt;&gt;"",COUNT(F456)=0)),"Check payment",IF(OR(E456&lt;0,IF(F456="",0,F456)&lt;0,IF(F456="",0,F456)&gt;E456),"Check payment",IF(OR(COUNT(C456)=0,COUNT(D456)=0),"Check dates",IF(D456&lt;C456,"Check dates",IF(ROUND(E456-IF(F456="",0,F456),2)=0,"Paid",IF(Setup!$B$4="","Set as-of date",IF(D456=Setup!$B$4,"Due today",IF(D456&lt;Setup!$B$4,IF(IF(F456="",0,F456)&gt;0,"Partially paid · overdue","Overdue"),IF(IF(F456="",0,F456)&gt;0,"Partially paid","Open"))))))))))))</f>
        <v/>
      </c>
      <c r="J456" s="15" t="str">
        <f>IF(OR(I456="Overdue",I456="Partially paid · overdue"),DATEDIF(D456,Setup!$B$4,"D"),IF(OR(I456="Open",I456="Partially paid",I456="Due today"),0,""))</f>
        <v/>
      </c>
      <c r="K456" s="5"/>
      <c r="L456" t="str">
        <f>IF(A456="","","k"&amp;SUBSTITUTE(SUBSTITUTE(SUBSTITUTE(SUBSTITUTE(SUBSTITUTE(SUBSTITUTE(A456,"~","{t}"),"*","{s}"),"?","{q}"),"&lt;","{lt}"),"&gt;","{gt}"),"=","{eq}"))</f>
        <v/>
      </c>
    </row>
    <row r="457" spans="1:12" x14ac:dyDescent="0.25">
      <c r="A457" s="5"/>
      <c r="B457" s="5"/>
      <c r="C457" s="8"/>
      <c r="D457" s="8"/>
      <c r="E457" s="12"/>
      <c r="F457" s="12"/>
      <c r="G457" s="13" t="str">
        <f>IF(OR(I457="Open",I457="Partially paid",I457="Due today",I457="Overdue",I457="Partially paid · overdue",I457="Paid",I457="Set as-of date"),ROUND(E457-IF(F457="",0,F457),2),"")</f>
        <v/>
      </c>
      <c r="H457" s="8"/>
      <c r="I457" s="14" t="str">
        <f>IF(AND(A457="",B457="",C457="",D457="",E457="",F457="",H457=""),"",IF(OR(A457="",B457="",C457="",D457="",E457=""),"Incomplete",IF(COUNTIF($L$5:$L$1004,L457)&gt;1,"Check invoice #",IF(OR(COUNT(E457)=0,AND(F457&lt;&gt;"",COUNT(F457)=0)),"Check payment",IF(OR(E457&lt;0,IF(F457="",0,F457)&lt;0,IF(F457="",0,F457)&gt;E457),"Check payment",IF(OR(COUNT(C457)=0,COUNT(D457)=0),"Check dates",IF(D457&lt;C457,"Check dates",IF(ROUND(E457-IF(F457="",0,F457),2)=0,"Paid",IF(Setup!$B$4="","Set as-of date",IF(D457=Setup!$B$4,"Due today",IF(D457&lt;Setup!$B$4,IF(IF(F457="",0,F457)&gt;0,"Partially paid · overdue","Overdue"),IF(IF(F457="",0,F457)&gt;0,"Partially paid","Open"))))))))))))</f>
        <v/>
      </c>
      <c r="J457" s="15" t="str">
        <f>IF(OR(I457="Overdue",I457="Partially paid · overdue"),DATEDIF(D457,Setup!$B$4,"D"),IF(OR(I457="Open",I457="Partially paid",I457="Due today"),0,""))</f>
        <v/>
      </c>
      <c r="K457" s="5"/>
      <c r="L457" t="str">
        <f>IF(A457="","","k"&amp;SUBSTITUTE(SUBSTITUTE(SUBSTITUTE(SUBSTITUTE(SUBSTITUTE(SUBSTITUTE(A457,"~","{t}"),"*","{s}"),"?","{q}"),"&lt;","{lt}"),"&gt;","{gt}"),"=","{eq}"))</f>
        <v/>
      </c>
    </row>
    <row r="458" spans="1:12" x14ac:dyDescent="0.25">
      <c r="A458" s="5"/>
      <c r="B458" s="5"/>
      <c r="C458" s="8"/>
      <c r="D458" s="8"/>
      <c r="E458" s="12"/>
      <c r="F458" s="12"/>
      <c r="G458" s="13" t="str">
        <f>IF(OR(I458="Open",I458="Partially paid",I458="Due today",I458="Overdue",I458="Partially paid · overdue",I458="Paid",I458="Set as-of date"),ROUND(E458-IF(F458="",0,F458),2),"")</f>
        <v/>
      </c>
      <c r="H458" s="8"/>
      <c r="I458" s="14" t="str">
        <f>IF(AND(A458="",B458="",C458="",D458="",E458="",F458="",H458=""),"",IF(OR(A458="",B458="",C458="",D458="",E458=""),"Incomplete",IF(COUNTIF($L$5:$L$1004,L458)&gt;1,"Check invoice #",IF(OR(COUNT(E458)=0,AND(F458&lt;&gt;"",COUNT(F458)=0)),"Check payment",IF(OR(E458&lt;0,IF(F458="",0,F458)&lt;0,IF(F458="",0,F458)&gt;E458),"Check payment",IF(OR(COUNT(C458)=0,COUNT(D458)=0),"Check dates",IF(D458&lt;C458,"Check dates",IF(ROUND(E458-IF(F458="",0,F458),2)=0,"Paid",IF(Setup!$B$4="","Set as-of date",IF(D458=Setup!$B$4,"Due today",IF(D458&lt;Setup!$B$4,IF(IF(F458="",0,F458)&gt;0,"Partially paid · overdue","Overdue"),IF(IF(F458="",0,F458)&gt;0,"Partially paid","Open"))))))))))))</f>
        <v/>
      </c>
      <c r="J458" s="15" t="str">
        <f>IF(OR(I458="Overdue",I458="Partially paid · overdue"),DATEDIF(D458,Setup!$B$4,"D"),IF(OR(I458="Open",I458="Partially paid",I458="Due today"),0,""))</f>
        <v/>
      </c>
      <c r="K458" s="5"/>
      <c r="L458" t="str">
        <f>IF(A458="","","k"&amp;SUBSTITUTE(SUBSTITUTE(SUBSTITUTE(SUBSTITUTE(SUBSTITUTE(SUBSTITUTE(A458,"~","{t}"),"*","{s}"),"?","{q}"),"&lt;","{lt}"),"&gt;","{gt}"),"=","{eq}"))</f>
        <v/>
      </c>
    </row>
    <row r="459" spans="1:12" x14ac:dyDescent="0.25">
      <c r="A459" s="5"/>
      <c r="B459" s="5"/>
      <c r="C459" s="8"/>
      <c r="D459" s="8"/>
      <c r="E459" s="12"/>
      <c r="F459" s="12"/>
      <c r="G459" s="13" t="str">
        <f>IF(OR(I459="Open",I459="Partially paid",I459="Due today",I459="Overdue",I459="Partially paid · overdue",I459="Paid",I459="Set as-of date"),ROUND(E459-IF(F459="",0,F459),2),"")</f>
        <v/>
      </c>
      <c r="H459" s="8"/>
      <c r="I459" s="14" t="str">
        <f>IF(AND(A459="",B459="",C459="",D459="",E459="",F459="",H459=""),"",IF(OR(A459="",B459="",C459="",D459="",E459=""),"Incomplete",IF(COUNTIF($L$5:$L$1004,L459)&gt;1,"Check invoice #",IF(OR(COUNT(E459)=0,AND(F459&lt;&gt;"",COUNT(F459)=0)),"Check payment",IF(OR(E459&lt;0,IF(F459="",0,F459)&lt;0,IF(F459="",0,F459)&gt;E459),"Check payment",IF(OR(COUNT(C459)=0,COUNT(D459)=0),"Check dates",IF(D459&lt;C459,"Check dates",IF(ROUND(E459-IF(F459="",0,F459),2)=0,"Paid",IF(Setup!$B$4="","Set as-of date",IF(D459=Setup!$B$4,"Due today",IF(D459&lt;Setup!$B$4,IF(IF(F459="",0,F459)&gt;0,"Partially paid · overdue","Overdue"),IF(IF(F459="",0,F459)&gt;0,"Partially paid","Open"))))))))))))</f>
        <v/>
      </c>
      <c r="J459" s="15" t="str">
        <f>IF(OR(I459="Overdue",I459="Partially paid · overdue"),DATEDIF(D459,Setup!$B$4,"D"),IF(OR(I459="Open",I459="Partially paid",I459="Due today"),0,""))</f>
        <v/>
      </c>
      <c r="K459" s="5"/>
      <c r="L459" t="str">
        <f>IF(A459="","","k"&amp;SUBSTITUTE(SUBSTITUTE(SUBSTITUTE(SUBSTITUTE(SUBSTITUTE(SUBSTITUTE(A459,"~","{t}"),"*","{s}"),"?","{q}"),"&lt;","{lt}"),"&gt;","{gt}"),"=","{eq}"))</f>
        <v/>
      </c>
    </row>
    <row r="460" spans="1:12" x14ac:dyDescent="0.25">
      <c r="A460" s="5"/>
      <c r="B460" s="5"/>
      <c r="C460" s="8"/>
      <c r="D460" s="8"/>
      <c r="E460" s="12"/>
      <c r="F460" s="12"/>
      <c r="G460" s="13" t="str">
        <f>IF(OR(I460="Open",I460="Partially paid",I460="Due today",I460="Overdue",I460="Partially paid · overdue",I460="Paid",I460="Set as-of date"),ROUND(E460-IF(F460="",0,F460),2),"")</f>
        <v/>
      </c>
      <c r="H460" s="8"/>
      <c r="I460" s="14" t="str">
        <f>IF(AND(A460="",B460="",C460="",D460="",E460="",F460="",H460=""),"",IF(OR(A460="",B460="",C460="",D460="",E460=""),"Incomplete",IF(COUNTIF($L$5:$L$1004,L460)&gt;1,"Check invoice #",IF(OR(COUNT(E460)=0,AND(F460&lt;&gt;"",COUNT(F460)=0)),"Check payment",IF(OR(E460&lt;0,IF(F460="",0,F460)&lt;0,IF(F460="",0,F460)&gt;E460),"Check payment",IF(OR(COUNT(C460)=0,COUNT(D460)=0),"Check dates",IF(D460&lt;C460,"Check dates",IF(ROUND(E460-IF(F460="",0,F460),2)=0,"Paid",IF(Setup!$B$4="","Set as-of date",IF(D460=Setup!$B$4,"Due today",IF(D460&lt;Setup!$B$4,IF(IF(F460="",0,F460)&gt;0,"Partially paid · overdue","Overdue"),IF(IF(F460="",0,F460)&gt;0,"Partially paid","Open"))))))))))))</f>
        <v/>
      </c>
      <c r="J460" s="15" t="str">
        <f>IF(OR(I460="Overdue",I460="Partially paid · overdue"),DATEDIF(D460,Setup!$B$4,"D"),IF(OR(I460="Open",I460="Partially paid",I460="Due today"),0,""))</f>
        <v/>
      </c>
      <c r="K460" s="5"/>
      <c r="L460" t="str">
        <f>IF(A460="","","k"&amp;SUBSTITUTE(SUBSTITUTE(SUBSTITUTE(SUBSTITUTE(SUBSTITUTE(SUBSTITUTE(A460,"~","{t}"),"*","{s}"),"?","{q}"),"&lt;","{lt}"),"&gt;","{gt}"),"=","{eq}"))</f>
        <v/>
      </c>
    </row>
    <row r="461" spans="1:12" x14ac:dyDescent="0.25">
      <c r="A461" s="5"/>
      <c r="B461" s="5"/>
      <c r="C461" s="8"/>
      <c r="D461" s="8"/>
      <c r="E461" s="12"/>
      <c r="F461" s="12"/>
      <c r="G461" s="13" t="str">
        <f>IF(OR(I461="Open",I461="Partially paid",I461="Due today",I461="Overdue",I461="Partially paid · overdue",I461="Paid",I461="Set as-of date"),ROUND(E461-IF(F461="",0,F461),2),"")</f>
        <v/>
      </c>
      <c r="H461" s="8"/>
      <c r="I461" s="14" t="str">
        <f>IF(AND(A461="",B461="",C461="",D461="",E461="",F461="",H461=""),"",IF(OR(A461="",B461="",C461="",D461="",E461=""),"Incomplete",IF(COUNTIF($L$5:$L$1004,L461)&gt;1,"Check invoice #",IF(OR(COUNT(E461)=0,AND(F461&lt;&gt;"",COUNT(F461)=0)),"Check payment",IF(OR(E461&lt;0,IF(F461="",0,F461)&lt;0,IF(F461="",0,F461)&gt;E461),"Check payment",IF(OR(COUNT(C461)=0,COUNT(D461)=0),"Check dates",IF(D461&lt;C461,"Check dates",IF(ROUND(E461-IF(F461="",0,F461),2)=0,"Paid",IF(Setup!$B$4="","Set as-of date",IF(D461=Setup!$B$4,"Due today",IF(D461&lt;Setup!$B$4,IF(IF(F461="",0,F461)&gt;0,"Partially paid · overdue","Overdue"),IF(IF(F461="",0,F461)&gt;0,"Partially paid","Open"))))))))))))</f>
        <v/>
      </c>
      <c r="J461" s="15" t="str">
        <f>IF(OR(I461="Overdue",I461="Partially paid · overdue"),DATEDIF(D461,Setup!$B$4,"D"),IF(OR(I461="Open",I461="Partially paid",I461="Due today"),0,""))</f>
        <v/>
      </c>
      <c r="K461" s="5"/>
      <c r="L461" t="str">
        <f>IF(A461="","","k"&amp;SUBSTITUTE(SUBSTITUTE(SUBSTITUTE(SUBSTITUTE(SUBSTITUTE(SUBSTITUTE(A461,"~","{t}"),"*","{s}"),"?","{q}"),"&lt;","{lt}"),"&gt;","{gt}"),"=","{eq}"))</f>
        <v/>
      </c>
    </row>
    <row r="462" spans="1:12" x14ac:dyDescent="0.25">
      <c r="A462" s="5"/>
      <c r="B462" s="5"/>
      <c r="C462" s="8"/>
      <c r="D462" s="8"/>
      <c r="E462" s="12"/>
      <c r="F462" s="12"/>
      <c r="G462" s="13" t="str">
        <f>IF(OR(I462="Open",I462="Partially paid",I462="Due today",I462="Overdue",I462="Partially paid · overdue",I462="Paid",I462="Set as-of date"),ROUND(E462-IF(F462="",0,F462),2),"")</f>
        <v/>
      </c>
      <c r="H462" s="8"/>
      <c r="I462" s="14" t="str">
        <f>IF(AND(A462="",B462="",C462="",D462="",E462="",F462="",H462=""),"",IF(OR(A462="",B462="",C462="",D462="",E462=""),"Incomplete",IF(COUNTIF($L$5:$L$1004,L462)&gt;1,"Check invoice #",IF(OR(COUNT(E462)=0,AND(F462&lt;&gt;"",COUNT(F462)=0)),"Check payment",IF(OR(E462&lt;0,IF(F462="",0,F462)&lt;0,IF(F462="",0,F462)&gt;E462),"Check payment",IF(OR(COUNT(C462)=0,COUNT(D462)=0),"Check dates",IF(D462&lt;C462,"Check dates",IF(ROUND(E462-IF(F462="",0,F462),2)=0,"Paid",IF(Setup!$B$4="","Set as-of date",IF(D462=Setup!$B$4,"Due today",IF(D462&lt;Setup!$B$4,IF(IF(F462="",0,F462)&gt;0,"Partially paid · overdue","Overdue"),IF(IF(F462="",0,F462)&gt;0,"Partially paid","Open"))))))))))))</f>
        <v/>
      </c>
      <c r="J462" s="15" t="str">
        <f>IF(OR(I462="Overdue",I462="Partially paid · overdue"),DATEDIF(D462,Setup!$B$4,"D"),IF(OR(I462="Open",I462="Partially paid",I462="Due today"),0,""))</f>
        <v/>
      </c>
      <c r="K462" s="5"/>
      <c r="L462" t="str">
        <f>IF(A462="","","k"&amp;SUBSTITUTE(SUBSTITUTE(SUBSTITUTE(SUBSTITUTE(SUBSTITUTE(SUBSTITUTE(A462,"~","{t}"),"*","{s}"),"?","{q}"),"&lt;","{lt}"),"&gt;","{gt}"),"=","{eq}"))</f>
        <v/>
      </c>
    </row>
    <row r="463" spans="1:12" x14ac:dyDescent="0.25">
      <c r="A463" s="5"/>
      <c r="B463" s="5"/>
      <c r="C463" s="8"/>
      <c r="D463" s="8"/>
      <c r="E463" s="12"/>
      <c r="F463" s="12"/>
      <c r="G463" s="13" t="str">
        <f>IF(OR(I463="Open",I463="Partially paid",I463="Due today",I463="Overdue",I463="Partially paid · overdue",I463="Paid",I463="Set as-of date"),ROUND(E463-IF(F463="",0,F463),2),"")</f>
        <v/>
      </c>
      <c r="H463" s="8"/>
      <c r="I463" s="14" t="str">
        <f>IF(AND(A463="",B463="",C463="",D463="",E463="",F463="",H463=""),"",IF(OR(A463="",B463="",C463="",D463="",E463=""),"Incomplete",IF(COUNTIF($L$5:$L$1004,L463)&gt;1,"Check invoice #",IF(OR(COUNT(E463)=0,AND(F463&lt;&gt;"",COUNT(F463)=0)),"Check payment",IF(OR(E463&lt;0,IF(F463="",0,F463)&lt;0,IF(F463="",0,F463)&gt;E463),"Check payment",IF(OR(COUNT(C463)=0,COUNT(D463)=0),"Check dates",IF(D463&lt;C463,"Check dates",IF(ROUND(E463-IF(F463="",0,F463),2)=0,"Paid",IF(Setup!$B$4="","Set as-of date",IF(D463=Setup!$B$4,"Due today",IF(D463&lt;Setup!$B$4,IF(IF(F463="",0,F463)&gt;0,"Partially paid · overdue","Overdue"),IF(IF(F463="",0,F463)&gt;0,"Partially paid","Open"))))))))))))</f>
        <v/>
      </c>
      <c r="J463" s="15" t="str">
        <f>IF(OR(I463="Overdue",I463="Partially paid · overdue"),DATEDIF(D463,Setup!$B$4,"D"),IF(OR(I463="Open",I463="Partially paid",I463="Due today"),0,""))</f>
        <v/>
      </c>
      <c r="K463" s="5"/>
      <c r="L463" t="str">
        <f>IF(A463="","","k"&amp;SUBSTITUTE(SUBSTITUTE(SUBSTITUTE(SUBSTITUTE(SUBSTITUTE(SUBSTITUTE(A463,"~","{t}"),"*","{s}"),"?","{q}"),"&lt;","{lt}"),"&gt;","{gt}"),"=","{eq}"))</f>
        <v/>
      </c>
    </row>
    <row r="464" spans="1:12" x14ac:dyDescent="0.25">
      <c r="A464" s="5"/>
      <c r="B464" s="5"/>
      <c r="C464" s="8"/>
      <c r="D464" s="8"/>
      <c r="E464" s="12"/>
      <c r="F464" s="12"/>
      <c r="G464" s="13" t="str">
        <f>IF(OR(I464="Open",I464="Partially paid",I464="Due today",I464="Overdue",I464="Partially paid · overdue",I464="Paid",I464="Set as-of date"),ROUND(E464-IF(F464="",0,F464),2),"")</f>
        <v/>
      </c>
      <c r="H464" s="8"/>
      <c r="I464" s="14" t="str">
        <f>IF(AND(A464="",B464="",C464="",D464="",E464="",F464="",H464=""),"",IF(OR(A464="",B464="",C464="",D464="",E464=""),"Incomplete",IF(COUNTIF($L$5:$L$1004,L464)&gt;1,"Check invoice #",IF(OR(COUNT(E464)=0,AND(F464&lt;&gt;"",COUNT(F464)=0)),"Check payment",IF(OR(E464&lt;0,IF(F464="",0,F464)&lt;0,IF(F464="",0,F464)&gt;E464),"Check payment",IF(OR(COUNT(C464)=0,COUNT(D464)=0),"Check dates",IF(D464&lt;C464,"Check dates",IF(ROUND(E464-IF(F464="",0,F464),2)=0,"Paid",IF(Setup!$B$4="","Set as-of date",IF(D464=Setup!$B$4,"Due today",IF(D464&lt;Setup!$B$4,IF(IF(F464="",0,F464)&gt;0,"Partially paid · overdue","Overdue"),IF(IF(F464="",0,F464)&gt;0,"Partially paid","Open"))))))))))))</f>
        <v/>
      </c>
      <c r="J464" s="15" t="str">
        <f>IF(OR(I464="Overdue",I464="Partially paid · overdue"),DATEDIF(D464,Setup!$B$4,"D"),IF(OR(I464="Open",I464="Partially paid",I464="Due today"),0,""))</f>
        <v/>
      </c>
      <c r="K464" s="5"/>
      <c r="L464" t="str">
        <f>IF(A464="","","k"&amp;SUBSTITUTE(SUBSTITUTE(SUBSTITUTE(SUBSTITUTE(SUBSTITUTE(SUBSTITUTE(A464,"~","{t}"),"*","{s}"),"?","{q}"),"&lt;","{lt}"),"&gt;","{gt}"),"=","{eq}"))</f>
        <v/>
      </c>
    </row>
    <row r="465" spans="1:12" x14ac:dyDescent="0.25">
      <c r="A465" s="5"/>
      <c r="B465" s="5"/>
      <c r="C465" s="8"/>
      <c r="D465" s="8"/>
      <c r="E465" s="12"/>
      <c r="F465" s="12"/>
      <c r="G465" s="13" t="str">
        <f>IF(OR(I465="Open",I465="Partially paid",I465="Due today",I465="Overdue",I465="Partially paid · overdue",I465="Paid",I465="Set as-of date"),ROUND(E465-IF(F465="",0,F465),2),"")</f>
        <v/>
      </c>
      <c r="H465" s="8"/>
      <c r="I465" s="14" t="str">
        <f>IF(AND(A465="",B465="",C465="",D465="",E465="",F465="",H465=""),"",IF(OR(A465="",B465="",C465="",D465="",E465=""),"Incomplete",IF(COUNTIF($L$5:$L$1004,L465)&gt;1,"Check invoice #",IF(OR(COUNT(E465)=0,AND(F465&lt;&gt;"",COUNT(F465)=0)),"Check payment",IF(OR(E465&lt;0,IF(F465="",0,F465)&lt;0,IF(F465="",0,F465)&gt;E465),"Check payment",IF(OR(COUNT(C465)=0,COUNT(D465)=0),"Check dates",IF(D465&lt;C465,"Check dates",IF(ROUND(E465-IF(F465="",0,F465),2)=0,"Paid",IF(Setup!$B$4="","Set as-of date",IF(D465=Setup!$B$4,"Due today",IF(D465&lt;Setup!$B$4,IF(IF(F465="",0,F465)&gt;0,"Partially paid · overdue","Overdue"),IF(IF(F465="",0,F465)&gt;0,"Partially paid","Open"))))))))))))</f>
        <v/>
      </c>
      <c r="J465" s="15" t="str">
        <f>IF(OR(I465="Overdue",I465="Partially paid · overdue"),DATEDIF(D465,Setup!$B$4,"D"),IF(OR(I465="Open",I465="Partially paid",I465="Due today"),0,""))</f>
        <v/>
      </c>
      <c r="K465" s="5"/>
      <c r="L465" t="str">
        <f>IF(A465="","","k"&amp;SUBSTITUTE(SUBSTITUTE(SUBSTITUTE(SUBSTITUTE(SUBSTITUTE(SUBSTITUTE(A465,"~","{t}"),"*","{s}"),"?","{q}"),"&lt;","{lt}"),"&gt;","{gt}"),"=","{eq}"))</f>
        <v/>
      </c>
    </row>
    <row r="466" spans="1:12" x14ac:dyDescent="0.25">
      <c r="A466" s="5"/>
      <c r="B466" s="5"/>
      <c r="C466" s="8"/>
      <c r="D466" s="8"/>
      <c r="E466" s="12"/>
      <c r="F466" s="12"/>
      <c r="G466" s="13" t="str">
        <f>IF(OR(I466="Open",I466="Partially paid",I466="Due today",I466="Overdue",I466="Partially paid · overdue",I466="Paid",I466="Set as-of date"),ROUND(E466-IF(F466="",0,F466),2),"")</f>
        <v/>
      </c>
      <c r="H466" s="8"/>
      <c r="I466" s="14" t="str">
        <f>IF(AND(A466="",B466="",C466="",D466="",E466="",F466="",H466=""),"",IF(OR(A466="",B466="",C466="",D466="",E466=""),"Incomplete",IF(COUNTIF($L$5:$L$1004,L466)&gt;1,"Check invoice #",IF(OR(COUNT(E466)=0,AND(F466&lt;&gt;"",COUNT(F466)=0)),"Check payment",IF(OR(E466&lt;0,IF(F466="",0,F466)&lt;0,IF(F466="",0,F466)&gt;E466),"Check payment",IF(OR(COUNT(C466)=0,COUNT(D466)=0),"Check dates",IF(D466&lt;C466,"Check dates",IF(ROUND(E466-IF(F466="",0,F466),2)=0,"Paid",IF(Setup!$B$4="","Set as-of date",IF(D466=Setup!$B$4,"Due today",IF(D466&lt;Setup!$B$4,IF(IF(F466="",0,F466)&gt;0,"Partially paid · overdue","Overdue"),IF(IF(F466="",0,F466)&gt;0,"Partially paid","Open"))))))))))))</f>
        <v/>
      </c>
      <c r="J466" s="15" t="str">
        <f>IF(OR(I466="Overdue",I466="Partially paid · overdue"),DATEDIF(D466,Setup!$B$4,"D"),IF(OR(I466="Open",I466="Partially paid",I466="Due today"),0,""))</f>
        <v/>
      </c>
      <c r="K466" s="5"/>
      <c r="L466" t="str">
        <f>IF(A466="","","k"&amp;SUBSTITUTE(SUBSTITUTE(SUBSTITUTE(SUBSTITUTE(SUBSTITUTE(SUBSTITUTE(A466,"~","{t}"),"*","{s}"),"?","{q}"),"&lt;","{lt}"),"&gt;","{gt}"),"=","{eq}"))</f>
        <v/>
      </c>
    </row>
    <row r="467" spans="1:12" x14ac:dyDescent="0.25">
      <c r="A467" s="5"/>
      <c r="B467" s="5"/>
      <c r="C467" s="8"/>
      <c r="D467" s="8"/>
      <c r="E467" s="12"/>
      <c r="F467" s="12"/>
      <c r="G467" s="13" t="str">
        <f>IF(OR(I467="Open",I467="Partially paid",I467="Due today",I467="Overdue",I467="Partially paid · overdue",I467="Paid",I467="Set as-of date"),ROUND(E467-IF(F467="",0,F467),2),"")</f>
        <v/>
      </c>
      <c r="H467" s="8"/>
      <c r="I467" s="14" t="str">
        <f>IF(AND(A467="",B467="",C467="",D467="",E467="",F467="",H467=""),"",IF(OR(A467="",B467="",C467="",D467="",E467=""),"Incomplete",IF(COUNTIF($L$5:$L$1004,L467)&gt;1,"Check invoice #",IF(OR(COUNT(E467)=0,AND(F467&lt;&gt;"",COUNT(F467)=0)),"Check payment",IF(OR(E467&lt;0,IF(F467="",0,F467)&lt;0,IF(F467="",0,F467)&gt;E467),"Check payment",IF(OR(COUNT(C467)=0,COUNT(D467)=0),"Check dates",IF(D467&lt;C467,"Check dates",IF(ROUND(E467-IF(F467="",0,F467),2)=0,"Paid",IF(Setup!$B$4="","Set as-of date",IF(D467=Setup!$B$4,"Due today",IF(D467&lt;Setup!$B$4,IF(IF(F467="",0,F467)&gt;0,"Partially paid · overdue","Overdue"),IF(IF(F467="",0,F467)&gt;0,"Partially paid","Open"))))))))))))</f>
        <v/>
      </c>
      <c r="J467" s="15" t="str">
        <f>IF(OR(I467="Overdue",I467="Partially paid · overdue"),DATEDIF(D467,Setup!$B$4,"D"),IF(OR(I467="Open",I467="Partially paid",I467="Due today"),0,""))</f>
        <v/>
      </c>
      <c r="K467" s="5"/>
      <c r="L467" t="str">
        <f>IF(A467="","","k"&amp;SUBSTITUTE(SUBSTITUTE(SUBSTITUTE(SUBSTITUTE(SUBSTITUTE(SUBSTITUTE(A467,"~","{t}"),"*","{s}"),"?","{q}"),"&lt;","{lt}"),"&gt;","{gt}"),"=","{eq}"))</f>
        <v/>
      </c>
    </row>
    <row r="468" spans="1:12" x14ac:dyDescent="0.25">
      <c r="A468" s="5"/>
      <c r="B468" s="5"/>
      <c r="C468" s="8"/>
      <c r="D468" s="8"/>
      <c r="E468" s="12"/>
      <c r="F468" s="12"/>
      <c r="G468" s="13" t="str">
        <f>IF(OR(I468="Open",I468="Partially paid",I468="Due today",I468="Overdue",I468="Partially paid · overdue",I468="Paid",I468="Set as-of date"),ROUND(E468-IF(F468="",0,F468),2),"")</f>
        <v/>
      </c>
      <c r="H468" s="8"/>
      <c r="I468" s="14" t="str">
        <f>IF(AND(A468="",B468="",C468="",D468="",E468="",F468="",H468=""),"",IF(OR(A468="",B468="",C468="",D468="",E468=""),"Incomplete",IF(COUNTIF($L$5:$L$1004,L468)&gt;1,"Check invoice #",IF(OR(COUNT(E468)=0,AND(F468&lt;&gt;"",COUNT(F468)=0)),"Check payment",IF(OR(E468&lt;0,IF(F468="",0,F468)&lt;0,IF(F468="",0,F468)&gt;E468),"Check payment",IF(OR(COUNT(C468)=0,COUNT(D468)=0),"Check dates",IF(D468&lt;C468,"Check dates",IF(ROUND(E468-IF(F468="",0,F468),2)=0,"Paid",IF(Setup!$B$4="","Set as-of date",IF(D468=Setup!$B$4,"Due today",IF(D468&lt;Setup!$B$4,IF(IF(F468="",0,F468)&gt;0,"Partially paid · overdue","Overdue"),IF(IF(F468="",0,F468)&gt;0,"Partially paid","Open"))))))))))))</f>
        <v/>
      </c>
      <c r="J468" s="15" t="str">
        <f>IF(OR(I468="Overdue",I468="Partially paid · overdue"),DATEDIF(D468,Setup!$B$4,"D"),IF(OR(I468="Open",I468="Partially paid",I468="Due today"),0,""))</f>
        <v/>
      </c>
      <c r="K468" s="5"/>
      <c r="L468" t="str">
        <f>IF(A468="","","k"&amp;SUBSTITUTE(SUBSTITUTE(SUBSTITUTE(SUBSTITUTE(SUBSTITUTE(SUBSTITUTE(A468,"~","{t}"),"*","{s}"),"?","{q}"),"&lt;","{lt}"),"&gt;","{gt}"),"=","{eq}"))</f>
        <v/>
      </c>
    </row>
    <row r="469" spans="1:12" x14ac:dyDescent="0.25">
      <c r="A469" s="5"/>
      <c r="B469" s="5"/>
      <c r="C469" s="8"/>
      <c r="D469" s="8"/>
      <c r="E469" s="12"/>
      <c r="F469" s="12"/>
      <c r="G469" s="13" t="str">
        <f>IF(OR(I469="Open",I469="Partially paid",I469="Due today",I469="Overdue",I469="Partially paid · overdue",I469="Paid",I469="Set as-of date"),ROUND(E469-IF(F469="",0,F469),2),"")</f>
        <v/>
      </c>
      <c r="H469" s="8"/>
      <c r="I469" s="14" t="str">
        <f>IF(AND(A469="",B469="",C469="",D469="",E469="",F469="",H469=""),"",IF(OR(A469="",B469="",C469="",D469="",E469=""),"Incomplete",IF(COUNTIF($L$5:$L$1004,L469)&gt;1,"Check invoice #",IF(OR(COUNT(E469)=0,AND(F469&lt;&gt;"",COUNT(F469)=0)),"Check payment",IF(OR(E469&lt;0,IF(F469="",0,F469)&lt;0,IF(F469="",0,F469)&gt;E469),"Check payment",IF(OR(COUNT(C469)=0,COUNT(D469)=0),"Check dates",IF(D469&lt;C469,"Check dates",IF(ROUND(E469-IF(F469="",0,F469),2)=0,"Paid",IF(Setup!$B$4="","Set as-of date",IF(D469=Setup!$B$4,"Due today",IF(D469&lt;Setup!$B$4,IF(IF(F469="",0,F469)&gt;0,"Partially paid · overdue","Overdue"),IF(IF(F469="",0,F469)&gt;0,"Partially paid","Open"))))))))))))</f>
        <v/>
      </c>
      <c r="J469" s="15" t="str">
        <f>IF(OR(I469="Overdue",I469="Partially paid · overdue"),DATEDIF(D469,Setup!$B$4,"D"),IF(OR(I469="Open",I469="Partially paid",I469="Due today"),0,""))</f>
        <v/>
      </c>
      <c r="K469" s="5"/>
      <c r="L469" t="str">
        <f>IF(A469="","","k"&amp;SUBSTITUTE(SUBSTITUTE(SUBSTITUTE(SUBSTITUTE(SUBSTITUTE(SUBSTITUTE(A469,"~","{t}"),"*","{s}"),"?","{q}"),"&lt;","{lt}"),"&gt;","{gt}"),"=","{eq}"))</f>
        <v/>
      </c>
    </row>
    <row r="470" spans="1:12" x14ac:dyDescent="0.25">
      <c r="A470" s="5"/>
      <c r="B470" s="5"/>
      <c r="C470" s="8"/>
      <c r="D470" s="8"/>
      <c r="E470" s="12"/>
      <c r="F470" s="12"/>
      <c r="G470" s="13" t="str">
        <f>IF(OR(I470="Open",I470="Partially paid",I470="Due today",I470="Overdue",I470="Partially paid · overdue",I470="Paid",I470="Set as-of date"),ROUND(E470-IF(F470="",0,F470),2),"")</f>
        <v/>
      </c>
      <c r="H470" s="8"/>
      <c r="I470" s="14" t="str">
        <f>IF(AND(A470="",B470="",C470="",D470="",E470="",F470="",H470=""),"",IF(OR(A470="",B470="",C470="",D470="",E470=""),"Incomplete",IF(COUNTIF($L$5:$L$1004,L470)&gt;1,"Check invoice #",IF(OR(COUNT(E470)=0,AND(F470&lt;&gt;"",COUNT(F470)=0)),"Check payment",IF(OR(E470&lt;0,IF(F470="",0,F470)&lt;0,IF(F470="",0,F470)&gt;E470),"Check payment",IF(OR(COUNT(C470)=0,COUNT(D470)=0),"Check dates",IF(D470&lt;C470,"Check dates",IF(ROUND(E470-IF(F470="",0,F470),2)=0,"Paid",IF(Setup!$B$4="","Set as-of date",IF(D470=Setup!$B$4,"Due today",IF(D470&lt;Setup!$B$4,IF(IF(F470="",0,F470)&gt;0,"Partially paid · overdue","Overdue"),IF(IF(F470="",0,F470)&gt;0,"Partially paid","Open"))))))))))))</f>
        <v/>
      </c>
      <c r="J470" s="15" t="str">
        <f>IF(OR(I470="Overdue",I470="Partially paid · overdue"),DATEDIF(D470,Setup!$B$4,"D"),IF(OR(I470="Open",I470="Partially paid",I470="Due today"),0,""))</f>
        <v/>
      </c>
      <c r="K470" s="5"/>
      <c r="L470" t="str">
        <f>IF(A470="","","k"&amp;SUBSTITUTE(SUBSTITUTE(SUBSTITUTE(SUBSTITUTE(SUBSTITUTE(SUBSTITUTE(A470,"~","{t}"),"*","{s}"),"?","{q}"),"&lt;","{lt}"),"&gt;","{gt}"),"=","{eq}"))</f>
        <v/>
      </c>
    </row>
    <row r="471" spans="1:12" x14ac:dyDescent="0.25">
      <c r="A471" s="5"/>
      <c r="B471" s="5"/>
      <c r="C471" s="8"/>
      <c r="D471" s="8"/>
      <c r="E471" s="12"/>
      <c r="F471" s="12"/>
      <c r="G471" s="13" t="str">
        <f>IF(OR(I471="Open",I471="Partially paid",I471="Due today",I471="Overdue",I471="Partially paid · overdue",I471="Paid",I471="Set as-of date"),ROUND(E471-IF(F471="",0,F471),2),"")</f>
        <v/>
      </c>
      <c r="H471" s="8"/>
      <c r="I471" s="14" t="str">
        <f>IF(AND(A471="",B471="",C471="",D471="",E471="",F471="",H471=""),"",IF(OR(A471="",B471="",C471="",D471="",E471=""),"Incomplete",IF(COUNTIF($L$5:$L$1004,L471)&gt;1,"Check invoice #",IF(OR(COUNT(E471)=0,AND(F471&lt;&gt;"",COUNT(F471)=0)),"Check payment",IF(OR(E471&lt;0,IF(F471="",0,F471)&lt;0,IF(F471="",0,F471)&gt;E471),"Check payment",IF(OR(COUNT(C471)=0,COUNT(D471)=0),"Check dates",IF(D471&lt;C471,"Check dates",IF(ROUND(E471-IF(F471="",0,F471),2)=0,"Paid",IF(Setup!$B$4="","Set as-of date",IF(D471=Setup!$B$4,"Due today",IF(D471&lt;Setup!$B$4,IF(IF(F471="",0,F471)&gt;0,"Partially paid · overdue","Overdue"),IF(IF(F471="",0,F471)&gt;0,"Partially paid","Open"))))))))))))</f>
        <v/>
      </c>
      <c r="J471" s="15" t="str">
        <f>IF(OR(I471="Overdue",I471="Partially paid · overdue"),DATEDIF(D471,Setup!$B$4,"D"),IF(OR(I471="Open",I471="Partially paid",I471="Due today"),0,""))</f>
        <v/>
      </c>
      <c r="K471" s="5"/>
      <c r="L471" t="str">
        <f>IF(A471="","","k"&amp;SUBSTITUTE(SUBSTITUTE(SUBSTITUTE(SUBSTITUTE(SUBSTITUTE(SUBSTITUTE(A471,"~","{t}"),"*","{s}"),"?","{q}"),"&lt;","{lt}"),"&gt;","{gt}"),"=","{eq}"))</f>
        <v/>
      </c>
    </row>
    <row r="472" spans="1:12" x14ac:dyDescent="0.25">
      <c r="A472" s="5"/>
      <c r="B472" s="5"/>
      <c r="C472" s="8"/>
      <c r="D472" s="8"/>
      <c r="E472" s="12"/>
      <c r="F472" s="12"/>
      <c r="G472" s="13" t="str">
        <f>IF(OR(I472="Open",I472="Partially paid",I472="Due today",I472="Overdue",I472="Partially paid · overdue",I472="Paid",I472="Set as-of date"),ROUND(E472-IF(F472="",0,F472),2),"")</f>
        <v/>
      </c>
      <c r="H472" s="8"/>
      <c r="I472" s="14" t="str">
        <f>IF(AND(A472="",B472="",C472="",D472="",E472="",F472="",H472=""),"",IF(OR(A472="",B472="",C472="",D472="",E472=""),"Incomplete",IF(COUNTIF($L$5:$L$1004,L472)&gt;1,"Check invoice #",IF(OR(COUNT(E472)=0,AND(F472&lt;&gt;"",COUNT(F472)=0)),"Check payment",IF(OR(E472&lt;0,IF(F472="",0,F472)&lt;0,IF(F472="",0,F472)&gt;E472),"Check payment",IF(OR(COUNT(C472)=0,COUNT(D472)=0),"Check dates",IF(D472&lt;C472,"Check dates",IF(ROUND(E472-IF(F472="",0,F472),2)=0,"Paid",IF(Setup!$B$4="","Set as-of date",IF(D472=Setup!$B$4,"Due today",IF(D472&lt;Setup!$B$4,IF(IF(F472="",0,F472)&gt;0,"Partially paid · overdue","Overdue"),IF(IF(F472="",0,F472)&gt;0,"Partially paid","Open"))))))))))))</f>
        <v/>
      </c>
      <c r="J472" s="15" t="str">
        <f>IF(OR(I472="Overdue",I472="Partially paid · overdue"),DATEDIF(D472,Setup!$B$4,"D"),IF(OR(I472="Open",I472="Partially paid",I472="Due today"),0,""))</f>
        <v/>
      </c>
      <c r="K472" s="5"/>
      <c r="L472" t="str">
        <f>IF(A472="","","k"&amp;SUBSTITUTE(SUBSTITUTE(SUBSTITUTE(SUBSTITUTE(SUBSTITUTE(SUBSTITUTE(A472,"~","{t}"),"*","{s}"),"?","{q}"),"&lt;","{lt}"),"&gt;","{gt}"),"=","{eq}"))</f>
        <v/>
      </c>
    </row>
    <row r="473" spans="1:12" x14ac:dyDescent="0.25">
      <c r="A473" s="5"/>
      <c r="B473" s="5"/>
      <c r="C473" s="8"/>
      <c r="D473" s="8"/>
      <c r="E473" s="12"/>
      <c r="F473" s="12"/>
      <c r="G473" s="13" t="str">
        <f>IF(OR(I473="Open",I473="Partially paid",I473="Due today",I473="Overdue",I473="Partially paid · overdue",I473="Paid",I473="Set as-of date"),ROUND(E473-IF(F473="",0,F473),2),"")</f>
        <v/>
      </c>
      <c r="H473" s="8"/>
      <c r="I473" s="14" t="str">
        <f>IF(AND(A473="",B473="",C473="",D473="",E473="",F473="",H473=""),"",IF(OR(A473="",B473="",C473="",D473="",E473=""),"Incomplete",IF(COUNTIF($L$5:$L$1004,L473)&gt;1,"Check invoice #",IF(OR(COUNT(E473)=0,AND(F473&lt;&gt;"",COUNT(F473)=0)),"Check payment",IF(OR(E473&lt;0,IF(F473="",0,F473)&lt;0,IF(F473="",0,F473)&gt;E473),"Check payment",IF(OR(COUNT(C473)=0,COUNT(D473)=0),"Check dates",IF(D473&lt;C473,"Check dates",IF(ROUND(E473-IF(F473="",0,F473),2)=0,"Paid",IF(Setup!$B$4="","Set as-of date",IF(D473=Setup!$B$4,"Due today",IF(D473&lt;Setup!$B$4,IF(IF(F473="",0,F473)&gt;0,"Partially paid · overdue","Overdue"),IF(IF(F473="",0,F473)&gt;0,"Partially paid","Open"))))))))))))</f>
        <v/>
      </c>
      <c r="J473" s="15" t="str">
        <f>IF(OR(I473="Overdue",I473="Partially paid · overdue"),DATEDIF(D473,Setup!$B$4,"D"),IF(OR(I473="Open",I473="Partially paid",I473="Due today"),0,""))</f>
        <v/>
      </c>
      <c r="K473" s="5"/>
      <c r="L473" t="str">
        <f>IF(A473="","","k"&amp;SUBSTITUTE(SUBSTITUTE(SUBSTITUTE(SUBSTITUTE(SUBSTITUTE(SUBSTITUTE(A473,"~","{t}"),"*","{s}"),"?","{q}"),"&lt;","{lt}"),"&gt;","{gt}"),"=","{eq}"))</f>
        <v/>
      </c>
    </row>
    <row r="474" spans="1:12" x14ac:dyDescent="0.25">
      <c r="A474" s="5"/>
      <c r="B474" s="5"/>
      <c r="C474" s="8"/>
      <c r="D474" s="8"/>
      <c r="E474" s="12"/>
      <c r="F474" s="12"/>
      <c r="G474" s="13" t="str">
        <f>IF(OR(I474="Open",I474="Partially paid",I474="Due today",I474="Overdue",I474="Partially paid · overdue",I474="Paid",I474="Set as-of date"),ROUND(E474-IF(F474="",0,F474),2),"")</f>
        <v/>
      </c>
      <c r="H474" s="8"/>
      <c r="I474" s="14" t="str">
        <f>IF(AND(A474="",B474="",C474="",D474="",E474="",F474="",H474=""),"",IF(OR(A474="",B474="",C474="",D474="",E474=""),"Incomplete",IF(COUNTIF($L$5:$L$1004,L474)&gt;1,"Check invoice #",IF(OR(COUNT(E474)=0,AND(F474&lt;&gt;"",COUNT(F474)=0)),"Check payment",IF(OR(E474&lt;0,IF(F474="",0,F474)&lt;0,IF(F474="",0,F474)&gt;E474),"Check payment",IF(OR(COUNT(C474)=0,COUNT(D474)=0),"Check dates",IF(D474&lt;C474,"Check dates",IF(ROUND(E474-IF(F474="",0,F474),2)=0,"Paid",IF(Setup!$B$4="","Set as-of date",IF(D474=Setup!$B$4,"Due today",IF(D474&lt;Setup!$B$4,IF(IF(F474="",0,F474)&gt;0,"Partially paid · overdue","Overdue"),IF(IF(F474="",0,F474)&gt;0,"Partially paid","Open"))))))))))))</f>
        <v/>
      </c>
      <c r="J474" s="15" t="str">
        <f>IF(OR(I474="Overdue",I474="Partially paid · overdue"),DATEDIF(D474,Setup!$B$4,"D"),IF(OR(I474="Open",I474="Partially paid",I474="Due today"),0,""))</f>
        <v/>
      </c>
      <c r="K474" s="5"/>
      <c r="L474" t="str">
        <f>IF(A474="","","k"&amp;SUBSTITUTE(SUBSTITUTE(SUBSTITUTE(SUBSTITUTE(SUBSTITUTE(SUBSTITUTE(A474,"~","{t}"),"*","{s}"),"?","{q}"),"&lt;","{lt}"),"&gt;","{gt}"),"=","{eq}"))</f>
        <v/>
      </c>
    </row>
    <row r="475" spans="1:12" x14ac:dyDescent="0.25">
      <c r="A475" s="5"/>
      <c r="B475" s="5"/>
      <c r="C475" s="8"/>
      <c r="D475" s="8"/>
      <c r="E475" s="12"/>
      <c r="F475" s="12"/>
      <c r="G475" s="13" t="str">
        <f>IF(OR(I475="Open",I475="Partially paid",I475="Due today",I475="Overdue",I475="Partially paid · overdue",I475="Paid",I475="Set as-of date"),ROUND(E475-IF(F475="",0,F475),2),"")</f>
        <v/>
      </c>
      <c r="H475" s="8"/>
      <c r="I475" s="14" t="str">
        <f>IF(AND(A475="",B475="",C475="",D475="",E475="",F475="",H475=""),"",IF(OR(A475="",B475="",C475="",D475="",E475=""),"Incomplete",IF(COUNTIF($L$5:$L$1004,L475)&gt;1,"Check invoice #",IF(OR(COUNT(E475)=0,AND(F475&lt;&gt;"",COUNT(F475)=0)),"Check payment",IF(OR(E475&lt;0,IF(F475="",0,F475)&lt;0,IF(F475="",0,F475)&gt;E475),"Check payment",IF(OR(COUNT(C475)=0,COUNT(D475)=0),"Check dates",IF(D475&lt;C475,"Check dates",IF(ROUND(E475-IF(F475="",0,F475),2)=0,"Paid",IF(Setup!$B$4="","Set as-of date",IF(D475=Setup!$B$4,"Due today",IF(D475&lt;Setup!$B$4,IF(IF(F475="",0,F475)&gt;0,"Partially paid · overdue","Overdue"),IF(IF(F475="",0,F475)&gt;0,"Partially paid","Open"))))))))))))</f>
        <v/>
      </c>
      <c r="J475" s="15" t="str">
        <f>IF(OR(I475="Overdue",I475="Partially paid · overdue"),DATEDIF(D475,Setup!$B$4,"D"),IF(OR(I475="Open",I475="Partially paid",I475="Due today"),0,""))</f>
        <v/>
      </c>
      <c r="K475" s="5"/>
      <c r="L475" t="str">
        <f>IF(A475="","","k"&amp;SUBSTITUTE(SUBSTITUTE(SUBSTITUTE(SUBSTITUTE(SUBSTITUTE(SUBSTITUTE(A475,"~","{t}"),"*","{s}"),"?","{q}"),"&lt;","{lt}"),"&gt;","{gt}"),"=","{eq}"))</f>
        <v/>
      </c>
    </row>
    <row r="476" spans="1:12" x14ac:dyDescent="0.25">
      <c r="A476" s="5"/>
      <c r="B476" s="5"/>
      <c r="C476" s="8"/>
      <c r="D476" s="8"/>
      <c r="E476" s="12"/>
      <c r="F476" s="12"/>
      <c r="G476" s="13" t="str">
        <f>IF(OR(I476="Open",I476="Partially paid",I476="Due today",I476="Overdue",I476="Partially paid · overdue",I476="Paid",I476="Set as-of date"),ROUND(E476-IF(F476="",0,F476),2),"")</f>
        <v/>
      </c>
      <c r="H476" s="8"/>
      <c r="I476" s="14" t="str">
        <f>IF(AND(A476="",B476="",C476="",D476="",E476="",F476="",H476=""),"",IF(OR(A476="",B476="",C476="",D476="",E476=""),"Incomplete",IF(COUNTIF($L$5:$L$1004,L476)&gt;1,"Check invoice #",IF(OR(COUNT(E476)=0,AND(F476&lt;&gt;"",COUNT(F476)=0)),"Check payment",IF(OR(E476&lt;0,IF(F476="",0,F476)&lt;0,IF(F476="",0,F476)&gt;E476),"Check payment",IF(OR(COUNT(C476)=0,COUNT(D476)=0),"Check dates",IF(D476&lt;C476,"Check dates",IF(ROUND(E476-IF(F476="",0,F476),2)=0,"Paid",IF(Setup!$B$4="","Set as-of date",IF(D476=Setup!$B$4,"Due today",IF(D476&lt;Setup!$B$4,IF(IF(F476="",0,F476)&gt;0,"Partially paid · overdue","Overdue"),IF(IF(F476="",0,F476)&gt;0,"Partially paid","Open"))))))))))))</f>
        <v/>
      </c>
      <c r="J476" s="15" t="str">
        <f>IF(OR(I476="Overdue",I476="Partially paid · overdue"),DATEDIF(D476,Setup!$B$4,"D"),IF(OR(I476="Open",I476="Partially paid",I476="Due today"),0,""))</f>
        <v/>
      </c>
      <c r="K476" s="5"/>
      <c r="L476" t="str">
        <f>IF(A476="","","k"&amp;SUBSTITUTE(SUBSTITUTE(SUBSTITUTE(SUBSTITUTE(SUBSTITUTE(SUBSTITUTE(A476,"~","{t}"),"*","{s}"),"?","{q}"),"&lt;","{lt}"),"&gt;","{gt}"),"=","{eq}"))</f>
        <v/>
      </c>
    </row>
    <row r="477" spans="1:12" x14ac:dyDescent="0.25">
      <c r="A477" s="5"/>
      <c r="B477" s="5"/>
      <c r="C477" s="8"/>
      <c r="D477" s="8"/>
      <c r="E477" s="12"/>
      <c r="F477" s="12"/>
      <c r="G477" s="13" t="str">
        <f>IF(OR(I477="Open",I477="Partially paid",I477="Due today",I477="Overdue",I477="Partially paid · overdue",I477="Paid",I477="Set as-of date"),ROUND(E477-IF(F477="",0,F477),2),"")</f>
        <v/>
      </c>
      <c r="H477" s="8"/>
      <c r="I477" s="14" t="str">
        <f>IF(AND(A477="",B477="",C477="",D477="",E477="",F477="",H477=""),"",IF(OR(A477="",B477="",C477="",D477="",E477=""),"Incomplete",IF(COUNTIF($L$5:$L$1004,L477)&gt;1,"Check invoice #",IF(OR(COUNT(E477)=0,AND(F477&lt;&gt;"",COUNT(F477)=0)),"Check payment",IF(OR(E477&lt;0,IF(F477="",0,F477)&lt;0,IF(F477="",0,F477)&gt;E477),"Check payment",IF(OR(COUNT(C477)=0,COUNT(D477)=0),"Check dates",IF(D477&lt;C477,"Check dates",IF(ROUND(E477-IF(F477="",0,F477),2)=0,"Paid",IF(Setup!$B$4="","Set as-of date",IF(D477=Setup!$B$4,"Due today",IF(D477&lt;Setup!$B$4,IF(IF(F477="",0,F477)&gt;0,"Partially paid · overdue","Overdue"),IF(IF(F477="",0,F477)&gt;0,"Partially paid","Open"))))))))))))</f>
        <v/>
      </c>
      <c r="J477" s="15" t="str">
        <f>IF(OR(I477="Overdue",I477="Partially paid · overdue"),DATEDIF(D477,Setup!$B$4,"D"),IF(OR(I477="Open",I477="Partially paid",I477="Due today"),0,""))</f>
        <v/>
      </c>
      <c r="K477" s="5"/>
      <c r="L477" t="str">
        <f>IF(A477="","","k"&amp;SUBSTITUTE(SUBSTITUTE(SUBSTITUTE(SUBSTITUTE(SUBSTITUTE(SUBSTITUTE(A477,"~","{t}"),"*","{s}"),"?","{q}"),"&lt;","{lt}"),"&gt;","{gt}"),"=","{eq}"))</f>
        <v/>
      </c>
    </row>
    <row r="478" spans="1:12" x14ac:dyDescent="0.25">
      <c r="A478" s="5"/>
      <c r="B478" s="5"/>
      <c r="C478" s="8"/>
      <c r="D478" s="8"/>
      <c r="E478" s="12"/>
      <c r="F478" s="12"/>
      <c r="G478" s="13" t="str">
        <f>IF(OR(I478="Open",I478="Partially paid",I478="Due today",I478="Overdue",I478="Partially paid · overdue",I478="Paid",I478="Set as-of date"),ROUND(E478-IF(F478="",0,F478),2),"")</f>
        <v/>
      </c>
      <c r="H478" s="8"/>
      <c r="I478" s="14" t="str">
        <f>IF(AND(A478="",B478="",C478="",D478="",E478="",F478="",H478=""),"",IF(OR(A478="",B478="",C478="",D478="",E478=""),"Incomplete",IF(COUNTIF($L$5:$L$1004,L478)&gt;1,"Check invoice #",IF(OR(COUNT(E478)=0,AND(F478&lt;&gt;"",COUNT(F478)=0)),"Check payment",IF(OR(E478&lt;0,IF(F478="",0,F478)&lt;0,IF(F478="",0,F478)&gt;E478),"Check payment",IF(OR(COUNT(C478)=0,COUNT(D478)=0),"Check dates",IF(D478&lt;C478,"Check dates",IF(ROUND(E478-IF(F478="",0,F478),2)=0,"Paid",IF(Setup!$B$4="","Set as-of date",IF(D478=Setup!$B$4,"Due today",IF(D478&lt;Setup!$B$4,IF(IF(F478="",0,F478)&gt;0,"Partially paid · overdue","Overdue"),IF(IF(F478="",0,F478)&gt;0,"Partially paid","Open"))))))))))))</f>
        <v/>
      </c>
      <c r="J478" s="15" t="str">
        <f>IF(OR(I478="Overdue",I478="Partially paid · overdue"),DATEDIF(D478,Setup!$B$4,"D"),IF(OR(I478="Open",I478="Partially paid",I478="Due today"),0,""))</f>
        <v/>
      </c>
      <c r="K478" s="5"/>
      <c r="L478" t="str">
        <f>IF(A478="","","k"&amp;SUBSTITUTE(SUBSTITUTE(SUBSTITUTE(SUBSTITUTE(SUBSTITUTE(SUBSTITUTE(A478,"~","{t}"),"*","{s}"),"?","{q}"),"&lt;","{lt}"),"&gt;","{gt}"),"=","{eq}"))</f>
        <v/>
      </c>
    </row>
    <row r="479" spans="1:12" x14ac:dyDescent="0.25">
      <c r="A479" s="5"/>
      <c r="B479" s="5"/>
      <c r="C479" s="8"/>
      <c r="D479" s="8"/>
      <c r="E479" s="12"/>
      <c r="F479" s="12"/>
      <c r="G479" s="13" t="str">
        <f>IF(OR(I479="Open",I479="Partially paid",I479="Due today",I479="Overdue",I479="Partially paid · overdue",I479="Paid",I479="Set as-of date"),ROUND(E479-IF(F479="",0,F479),2),"")</f>
        <v/>
      </c>
      <c r="H479" s="8"/>
      <c r="I479" s="14" t="str">
        <f>IF(AND(A479="",B479="",C479="",D479="",E479="",F479="",H479=""),"",IF(OR(A479="",B479="",C479="",D479="",E479=""),"Incomplete",IF(COUNTIF($L$5:$L$1004,L479)&gt;1,"Check invoice #",IF(OR(COUNT(E479)=0,AND(F479&lt;&gt;"",COUNT(F479)=0)),"Check payment",IF(OR(E479&lt;0,IF(F479="",0,F479)&lt;0,IF(F479="",0,F479)&gt;E479),"Check payment",IF(OR(COUNT(C479)=0,COUNT(D479)=0),"Check dates",IF(D479&lt;C479,"Check dates",IF(ROUND(E479-IF(F479="",0,F479),2)=0,"Paid",IF(Setup!$B$4="","Set as-of date",IF(D479=Setup!$B$4,"Due today",IF(D479&lt;Setup!$B$4,IF(IF(F479="",0,F479)&gt;0,"Partially paid · overdue","Overdue"),IF(IF(F479="",0,F479)&gt;0,"Partially paid","Open"))))))))))))</f>
        <v/>
      </c>
      <c r="J479" s="15" t="str">
        <f>IF(OR(I479="Overdue",I479="Partially paid · overdue"),DATEDIF(D479,Setup!$B$4,"D"),IF(OR(I479="Open",I479="Partially paid",I479="Due today"),0,""))</f>
        <v/>
      </c>
      <c r="K479" s="5"/>
      <c r="L479" t="str">
        <f>IF(A479="","","k"&amp;SUBSTITUTE(SUBSTITUTE(SUBSTITUTE(SUBSTITUTE(SUBSTITUTE(SUBSTITUTE(A479,"~","{t}"),"*","{s}"),"?","{q}"),"&lt;","{lt}"),"&gt;","{gt}"),"=","{eq}"))</f>
        <v/>
      </c>
    </row>
    <row r="480" spans="1:12" x14ac:dyDescent="0.25">
      <c r="A480" s="5"/>
      <c r="B480" s="5"/>
      <c r="C480" s="8"/>
      <c r="D480" s="8"/>
      <c r="E480" s="12"/>
      <c r="F480" s="12"/>
      <c r="G480" s="13" t="str">
        <f>IF(OR(I480="Open",I480="Partially paid",I480="Due today",I480="Overdue",I480="Partially paid · overdue",I480="Paid",I480="Set as-of date"),ROUND(E480-IF(F480="",0,F480),2),"")</f>
        <v/>
      </c>
      <c r="H480" s="8"/>
      <c r="I480" s="14" t="str">
        <f>IF(AND(A480="",B480="",C480="",D480="",E480="",F480="",H480=""),"",IF(OR(A480="",B480="",C480="",D480="",E480=""),"Incomplete",IF(COUNTIF($L$5:$L$1004,L480)&gt;1,"Check invoice #",IF(OR(COUNT(E480)=0,AND(F480&lt;&gt;"",COUNT(F480)=0)),"Check payment",IF(OR(E480&lt;0,IF(F480="",0,F480)&lt;0,IF(F480="",0,F480)&gt;E480),"Check payment",IF(OR(COUNT(C480)=0,COUNT(D480)=0),"Check dates",IF(D480&lt;C480,"Check dates",IF(ROUND(E480-IF(F480="",0,F480),2)=0,"Paid",IF(Setup!$B$4="","Set as-of date",IF(D480=Setup!$B$4,"Due today",IF(D480&lt;Setup!$B$4,IF(IF(F480="",0,F480)&gt;0,"Partially paid · overdue","Overdue"),IF(IF(F480="",0,F480)&gt;0,"Partially paid","Open"))))))))))))</f>
        <v/>
      </c>
      <c r="J480" s="15" t="str">
        <f>IF(OR(I480="Overdue",I480="Partially paid · overdue"),DATEDIF(D480,Setup!$B$4,"D"),IF(OR(I480="Open",I480="Partially paid",I480="Due today"),0,""))</f>
        <v/>
      </c>
      <c r="K480" s="5"/>
      <c r="L480" t="str">
        <f>IF(A480="","","k"&amp;SUBSTITUTE(SUBSTITUTE(SUBSTITUTE(SUBSTITUTE(SUBSTITUTE(SUBSTITUTE(A480,"~","{t}"),"*","{s}"),"?","{q}"),"&lt;","{lt}"),"&gt;","{gt}"),"=","{eq}"))</f>
        <v/>
      </c>
    </row>
    <row r="481" spans="1:12" x14ac:dyDescent="0.25">
      <c r="A481" s="5"/>
      <c r="B481" s="5"/>
      <c r="C481" s="8"/>
      <c r="D481" s="8"/>
      <c r="E481" s="12"/>
      <c r="F481" s="12"/>
      <c r="G481" s="13" t="str">
        <f>IF(OR(I481="Open",I481="Partially paid",I481="Due today",I481="Overdue",I481="Partially paid · overdue",I481="Paid",I481="Set as-of date"),ROUND(E481-IF(F481="",0,F481),2),"")</f>
        <v/>
      </c>
      <c r="H481" s="8"/>
      <c r="I481" s="14" t="str">
        <f>IF(AND(A481="",B481="",C481="",D481="",E481="",F481="",H481=""),"",IF(OR(A481="",B481="",C481="",D481="",E481=""),"Incomplete",IF(COUNTIF($L$5:$L$1004,L481)&gt;1,"Check invoice #",IF(OR(COUNT(E481)=0,AND(F481&lt;&gt;"",COUNT(F481)=0)),"Check payment",IF(OR(E481&lt;0,IF(F481="",0,F481)&lt;0,IF(F481="",0,F481)&gt;E481),"Check payment",IF(OR(COUNT(C481)=0,COUNT(D481)=0),"Check dates",IF(D481&lt;C481,"Check dates",IF(ROUND(E481-IF(F481="",0,F481),2)=0,"Paid",IF(Setup!$B$4="","Set as-of date",IF(D481=Setup!$B$4,"Due today",IF(D481&lt;Setup!$B$4,IF(IF(F481="",0,F481)&gt;0,"Partially paid · overdue","Overdue"),IF(IF(F481="",0,F481)&gt;0,"Partially paid","Open"))))))))))))</f>
        <v/>
      </c>
      <c r="J481" s="15" t="str">
        <f>IF(OR(I481="Overdue",I481="Partially paid · overdue"),DATEDIF(D481,Setup!$B$4,"D"),IF(OR(I481="Open",I481="Partially paid",I481="Due today"),0,""))</f>
        <v/>
      </c>
      <c r="K481" s="5"/>
      <c r="L481" t="str">
        <f>IF(A481="","","k"&amp;SUBSTITUTE(SUBSTITUTE(SUBSTITUTE(SUBSTITUTE(SUBSTITUTE(SUBSTITUTE(A481,"~","{t}"),"*","{s}"),"?","{q}"),"&lt;","{lt}"),"&gt;","{gt}"),"=","{eq}"))</f>
        <v/>
      </c>
    </row>
    <row r="482" spans="1:12" x14ac:dyDescent="0.25">
      <c r="A482" s="5"/>
      <c r="B482" s="5"/>
      <c r="C482" s="8"/>
      <c r="D482" s="8"/>
      <c r="E482" s="12"/>
      <c r="F482" s="12"/>
      <c r="G482" s="13" t="str">
        <f>IF(OR(I482="Open",I482="Partially paid",I482="Due today",I482="Overdue",I482="Partially paid · overdue",I482="Paid",I482="Set as-of date"),ROUND(E482-IF(F482="",0,F482),2),"")</f>
        <v/>
      </c>
      <c r="H482" s="8"/>
      <c r="I482" s="14" t="str">
        <f>IF(AND(A482="",B482="",C482="",D482="",E482="",F482="",H482=""),"",IF(OR(A482="",B482="",C482="",D482="",E482=""),"Incomplete",IF(COUNTIF($L$5:$L$1004,L482)&gt;1,"Check invoice #",IF(OR(COUNT(E482)=0,AND(F482&lt;&gt;"",COUNT(F482)=0)),"Check payment",IF(OR(E482&lt;0,IF(F482="",0,F482)&lt;0,IF(F482="",0,F482)&gt;E482),"Check payment",IF(OR(COUNT(C482)=0,COUNT(D482)=0),"Check dates",IF(D482&lt;C482,"Check dates",IF(ROUND(E482-IF(F482="",0,F482),2)=0,"Paid",IF(Setup!$B$4="","Set as-of date",IF(D482=Setup!$B$4,"Due today",IF(D482&lt;Setup!$B$4,IF(IF(F482="",0,F482)&gt;0,"Partially paid · overdue","Overdue"),IF(IF(F482="",0,F482)&gt;0,"Partially paid","Open"))))))))))))</f>
        <v/>
      </c>
      <c r="J482" s="15" t="str">
        <f>IF(OR(I482="Overdue",I482="Partially paid · overdue"),DATEDIF(D482,Setup!$B$4,"D"),IF(OR(I482="Open",I482="Partially paid",I482="Due today"),0,""))</f>
        <v/>
      </c>
      <c r="K482" s="5"/>
      <c r="L482" t="str">
        <f>IF(A482="","","k"&amp;SUBSTITUTE(SUBSTITUTE(SUBSTITUTE(SUBSTITUTE(SUBSTITUTE(SUBSTITUTE(A482,"~","{t}"),"*","{s}"),"?","{q}"),"&lt;","{lt}"),"&gt;","{gt}"),"=","{eq}"))</f>
        <v/>
      </c>
    </row>
    <row r="483" spans="1:12" x14ac:dyDescent="0.25">
      <c r="A483" s="5"/>
      <c r="B483" s="5"/>
      <c r="C483" s="8"/>
      <c r="D483" s="8"/>
      <c r="E483" s="12"/>
      <c r="F483" s="12"/>
      <c r="G483" s="13" t="str">
        <f>IF(OR(I483="Open",I483="Partially paid",I483="Due today",I483="Overdue",I483="Partially paid · overdue",I483="Paid",I483="Set as-of date"),ROUND(E483-IF(F483="",0,F483),2),"")</f>
        <v/>
      </c>
      <c r="H483" s="8"/>
      <c r="I483" s="14" t="str">
        <f>IF(AND(A483="",B483="",C483="",D483="",E483="",F483="",H483=""),"",IF(OR(A483="",B483="",C483="",D483="",E483=""),"Incomplete",IF(COUNTIF($L$5:$L$1004,L483)&gt;1,"Check invoice #",IF(OR(COUNT(E483)=0,AND(F483&lt;&gt;"",COUNT(F483)=0)),"Check payment",IF(OR(E483&lt;0,IF(F483="",0,F483)&lt;0,IF(F483="",0,F483)&gt;E483),"Check payment",IF(OR(COUNT(C483)=0,COUNT(D483)=0),"Check dates",IF(D483&lt;C483,"Check dates",IF(ROUND(E483-IF(F483="",0,F483),2)=0,"Paid",IF(Setup!$B$4="","Set as-of date",IF(D483=Setup!$B$4,"Due today",IF(D483&lt;Setup!$B$4,IF(IF(F483="",0,F483)&gt;0,"Partially paid · overdue","Overdue"),IF(IF(F483="",0,F483)&gt;0,"Partially paid","Open"))))))))))))</f>
        <v/>
      </c>
      <c r="J483" s="15" t="str">
        <f>IF(OR(I483="Overdue",I483="Partially paid · overdue"),DATEDIF(D483,Setup!$B$4,"D"),IF(OR(I483="Open",I483="Partially paid",I483="Due today"),0,""))</f>
        <v/>
      </c>
      <c r="K483" s="5"/>
      <c r="L483" t="str">
        <f>IF(A483="","","k"&amp;SUBSTITUTE(SUBSTITUTE(SUBSTITUTE(SUBSTITUTE(SUBSTITUTE(SUBSTITUTE(A483,"~","{t}"),"*","{s}"),"?","{q}"),"&lt;","{lt}"),"&gt;","{gt}"),"=","{eq}"))</f>
        <v/>
      </c>
    </row>
    <row r="484" spans="1:12" x14ac:dyDescent="0.25">
      <c r="A484" s="5"/>
      <c r="B484" s="5"/>
      <c r="C484" s="8"/>
      <c r="D484" s="8"/>
      <c r="E484" s="12"/>
      <c r="F484" s="12"/>
      <c r="G484" s="13" t="str">
        <f>IF(OR(I484="Open",I484="Partially paid",I484="Due today",I484="Overdue",I484="Partially paid · overdue",I484="Paid",I484="Set as-of date"),ROUND(E484-IF(F484="",0,F484),2),"")</f>
        <v/>
      </c>
      <c r="H484" s="8"/>
      <c r="I484" s="14" t="str">
        <f>IF(AND(A484="",B484="",C484="",D484="",E484="",F484="",H484=""),"",IF(OR(A484="",B484="",C484="",D484="",E484=""),"Incomplete",IF(COUNTIF($L$5:$L$1004,L484)&gt;1,"Check invoice #",IF(OR(COUNT(E484)=0,AND(F484&lt;&gt;"",COUNT(F484)=0)),"Check payment",IF(OR(E484&lt;0,IF(F484="",0,F484)&lt;0,IF(F484="",0,F484)&gt;E484),"Check payment",IF(OR(COUNT(C484)=0,COUNT(D484)=0),"Check dates",IF(D484&lt;C484,"Check dates",IF(ROUND(E484-IF(F484="",0,F484),2)=0,"Paid",IF(Setup!$B$4="","Set as-of date",IF(D484=Setup!$B$4,"Due today",IF(D484&lt;Setup!$B$4,IF(IF(F484="",0,F484)&gt;0,"Partially paid · overdue","Overdue"),IF(IF(F484="",0,F484)&gt;0,"Partially paid","Open"))))))))))))</f>
        <v/>
      </c>
      <c r="J484" s="15" t="str">
        <f>IF(OR(I484="Overdue",I484="Partially paid · overdue"),DATEDIF(D484,Setup!$B$4,"D"),IF(OR(I484="Open",I484="Partially paid",I484="Due today"),0,""))</f>
        <v/>
      </c>
      <c r="K484" s="5"/>
      <c r="L484" t="str">
        <f>IF(A484="","","k"&amp;SUBSTITUTE(SUBSTITUTE(SUBSTITUTE(SUBSTITUTE(SUBSTITUTE(SUBSTITUTE(A484,"~","{t}"),"*","{s}"),"?","{q}"),"&lt;","{lt}"),"&gt;","{gt}"),"=","{eq}"))</f>
        <v/>
      </c>
    </row>
    <row r="485" spans="1:12" x14ac:dyDescent="0.25">
      <c r="A485" s="5"/>
      <c r="B485" s="5"/>
      <c r="C485" s="8"/>
      <c r="D485" s="8"/>
      <c r="E485" s="12"/>
      <c r="F485" s="12"/>
      <c r="G485" s="13" t="str">
        <f>IF(OR(I485="Open",I485="Partially paid",I485="Due today",I485="Overdue",I485="Partially paid · overdue",I485="Paid",I485="Set as-of date"),ROUND(E485-IF(F485="",0,F485),2),"")</f>
        <v/>
      </c>
      <c r="H485" s="8"/>
      <c r="I485" s="14" t="str">
        <f>IF(AND(A485="",B485="",C485="",D485="",E485="",F485="",H485=""),"",IF(OR(A485="",B485="",C485="",D485="",E485=""),"Incomplete",IF(COUNTIF($L$5:$L$1004,L485)&gt;1,"Check invoice #",IF(OR(COUNT(E485)=0,AND(F485&lt;&gt;"",COUNT(F485)=0)),"Check payment",IF(OR(E485&lt;0,IF(F485="",0,F485)&lt;0,IF(F485="",0,F485)&gt;E485),"Check payment",IF(OR(COUNT(C485)=0,COUNT(D485)=0),"Check dates",IF(D485&lt;C485,"Check dates",IF(ROUND(E485-IF(F485="",0,F485),2)=0,"Paid",IF(Setup!$B$4="","Set as-of date",IF(D485=Setup!$B$4,"Due today",IF(D485&lt;Setup!$B$4,IF(IF(F485="",0,F485)&gt;0,"Partially paid · overdue","Overdue"),IF(IF(F485="",0,F485)&gt;0,"Partially paid","Open"))))))))))))</f>
        <v/>
      </c>
      <c r="J485" s="15" t="str">
        <f>IF(OR(I485="Overdue",I485="Partially paid · overdue"),DATEDIF(D485,Setup!$B$4,"D"),IF(OR(I485="Open",I485="Partially paid",I485="Due today"),0,""))</f>
        <v/>
      </c>
      <c r="K485" s="5"/>
      <c r="L485" t="str">
        <f>IF(A485="","","k"&amp;SUBSTITUTE(SUBSTITUTE(SUBSTITUTE(SUBSTITUTE(SUBSTITUTE(SUBSTITUTE(A485,"~","{t}"),"*","{s}"),"?","{q}"),"&lt;","{lt}"),"&gt;","{gt}"),"=","{eq}"))</f>
        <v/>
      </c>
    </row>
    <row r="486" spans="1:12" x14ac:dyDescent="0.25">
      <c r="A486" s="5"/>
      <c r="B486" s="5"/>
      <c r="C486" s="8"/>
      <c r="D486" s="8"/>
      <c r="E486" s="12"/>
      <c r="F486" s="12"/>
      <c r="G486" s="13" t="str">
        <f>IF(OR(I486="Open",I486="Partially paid",I486="Due today",I486="Overdue",I486="Partially paid · overdue",I486="Paid",I486="Set as-of date"),ROUND(E486-IF(F486="",0,F486),2),"")</f>
        <v/>
      </c>
      <c r="H486" s="8"/>
      <c r="I486" s="14" t="str">
        <f>IF(AND(A486="",B486="",C486="",D486="",E486="",F486="",H486=""),"",IF(OR(A486="",B486="",C486="",D486="",E486=""),"Incomplete",IF(COUNTIF($L$5:$L$1004,L486)&gt;1,"Check invoice #",IF(OR(COUNT(E486)=0,AND(F486&lt;&gt;"",COUNT(F486)=0)),"Check payment",IF(OR(E486&lt;0,IF(F486="",0,F486)&lt;0,IF(F486="",0,F486)&gt;E486),"Check payment",IF(OR(COUNT(C486)=0,COUNT(D486)=0),"Check dates",IF(D486&lt;C486,"Check dates",IF(ROUND(E486-IF(F486="",0,F486),2)=0,"Paid",IF(Setup!$B$4="","Set as-of date",IF(D486=Setup!$B$4,"Due today",IF(D486&lt;Setup!$B$4,IF(IF(F486="",0,F486)&gt;0,"Partially paid · overdue","Overdue"),IF(IF(F486="",0,F486)&gt;0,"Partially paid","Open"))))))))))))</f>
        <v/>
      </c>
      <c r="J486" s="15" t="str">
        <f>IF(OR(I486="Overdue",I486="Partially paid · overdue"),DATEDIF(D486,Setup!$B$4,"D"),IF(OR(I486="Open",I486="Partially paid",I486="Due today"),0,""))</f>
        <v/>
      </c>
      <c r="K486" s="5"/>
      <c r="L486" t="str">
        <f>IF(A486="","","k"&amp;SUBSTITUTE(SUBSTITUTE(SUBSTITUTE(SUBSTITUTE(SUBSTITUTE(SUBSTITUTE(A486,"~","{t}"),"*","{s}"),"?","{q}"),"&lt;","{lt}"),"&gt;","{gt}"),"=","{eq}"))</f>
        <v/>
      </c>
    </row>
    <row r="487" spans="1:12" x14ac:dyDescent="0.25">
      <c r="A487" s="5"/>
      <c r="B487" s="5"/>
      <c r="C487" s="8"/>
      <c r="D487" s="8"/>
      <c r="E487" s="12"/>
      <c r="F487" s="12"/>
      <c r="G487" s="13" t="str">
        <f>IF(OR(I487="Open",I487="Partially paid",I487="Due today",I487="Overdue",I487="Partially paid · overdue",I487="Paid",I487="Set as-of date"),ROUND(E487-IF(F487="",0,F487),2),"")</f>
        <v/>
      </c>
      <c r="H487" s="8"/>
      <c r="I487" s="14" t="str">
        <f>IF(AND(A487="",B487="",C487="",D487="",E487="",F487="",H487=""),"",IF(OR(A487="",B487="",C487="",D487="",E487=""),"Incomplete",IF(COUNTIF($L$5:$L$1004,L487)&gt;1,"Check invoice #",IF(OR(COUNT(E487)=0,AND(F487&lt;&gt;"",COUNT(F487)=0)),"Check payment",IF(OR(E487&lt;0,IF(F487="",0,F487)&lt;0,IF(F487="",0,F487)&gt;E487),"Check payment",IF(OR(COUNT(C487)=0,COUNT(D487)=0),"Check dates",IF(D487&lt;C487,"Check dates",IF(ROUND(E487-IF(F487="",0,F487),2)=0,"Paid",IF(Setup!$B$4="","Set as-of date",IF(D487=Setup!$B$4,"Due today",IF(D487&lt;Setup!$B$4,IF(IF(F487="",0,F487)&gt;0,"Partially paid · overdue","Overdue"),IF(IF(F487="",0,F487)&gt;0,"Partially paid","Open"))))))))))))</f>
        <v/>
      </c>
      <c r="J487" s="15" t="str">
        <f>IF(OR(I487="Overdue",I487="Partially paid · overdue"),DATEDIF(D487,Setup!$B$4,"D"),IF(OR(I487="Open",I487="Partially paid",I487="Due today"),0,""))</f>
        <v/>
      </c>
      <c r="K487" s="5"/>
      <c r="L487" t="str">
        <f>IF(A487="","","k"&amp;SUBSTITUTE(SUBSTITUTE(SUBSTITUTE(SUBSTITUTE(SUBSTITUTE(SUBSTITUTE(A487,"~","{t}"),"*","{s}"),"?","{q}"),"&lt;","{lt}"),"&gt;","{gt}"),"=","{eq}"))</f>
        <v/>
      </c>
    </row>
    <row r="488" spans="1:12" x14ac:dyDescent="0.25">
      <c r="A488" s="5"/>
      <c r="B488" s="5"/>
      <c r="C488" s="8"/>
      <c r="D488" s="8"/>
      <c r="E488" s="12"/>
      <c r="F488" s="12"/>
      <c r="G488" s="13" t="str">
        <f>IF(OR(I488="Open",I488="Partially paid",I488="Due today",I488="Overdue",I488="Partially paid · overdue",I488="Paid",I488="Set as-of date"),ROUND(E488-IF(F488="",0,F488),2),"")</f>
        <v/>
      </c>
      <c r="H488" s="8"/>
      <c r="I488" s="14" t="str">
        <f>IF(AND(A488="",B488="",C488="",D488="",E488="",F488="",H488=""),"",IF(OR(A488="",B488="",C488="",D488="",E488=""),"Incomplete",IF(COUNTIF($L$5:$L$1004,L488)&gt;1,"Check invoice #",IF(OR(COUNT(E488)=0,AND(F488&lt;&gt;"",COUNT(F488)=0)),"Check payment",IF(OR(E488&lt;0,IF(F488="",0,F488)&lt;0,IF(F488="",0,F488)&gt;E488),"Check payment",IF(OR(COUNT(C488)=0,COUNT(D488)=0),"Check dates",IF(D488&lt;C488,"Check dates",IF(ROUND(E488-IF(F488="",0,F488),2)=0,"Paid",IF(Setup!$B$4="","Set as-of date",IF(D488=Setup!$B$4,"Due today",IF(D488&lt;Setup!$B$4,IF(IF(F488="",0,F488)&gt;0,"Partially paid · overdue","Overdue"),IF(IF(F488="",0,F488)&gt;0,"Partially paid","Open"))))))))))))</f>
        <v/>
      </c>
      <c r="J488" s="15" t="str">
        <f>IF(OR(I488="Overdue",I488="Partially paid · overdue"),DATEDIF(D488,Setup!$B$4,"D"),IF(OR(I488="Open",I488="Partially paid",I488="Due today"),0,""))</f>
        <v/>
      </c>
      <c r="K488" s="5"/>
      <c r="L488" t="str">
        <f>IF(A488="","","k"&amp;SUBSTITUTE(SUBSTITUTE(SUBSTITUTE(SUBSTITUTE(SUBSTITUTE(SUBSTITUTE(A488,"~","{t}"),"*","{s}"),"?","{q}"),"&lt;","{lt}"),"&gt;","{gt}"),"=","{eq}"))</f>
        <v/>
      </c>
    </row>
    <row r="489" spans="1:12" x14ac:dyDescent="0.25">
      <c r="A489" s="5"/>
      <c r="B489" s="5"/>
      <c r="C489" s="8"/>
      <c r="D489" s="8"/>
      <c r="E489" s="12"/>
      <c r="F489" s="12"/>
      <c r="G489" s="13" t="str">
        <f>IF(OR(I489="Open",I489="Partially paid",I489="Due today",I489="Overdue",I489="Partially paid · overdue",I489="Paid",I489="Set as-of date"),ROUND(E489-IF(F489="",0,F489),2),"")</f>
        <v/>
      </c>
      <c r="H489" s="8"/>
      <c r="I489" s="14" t="str">
        <f>IF(AND(A489="",B489="",C489="",D489="",E489="",F489="",H489=""),"",IF(OR(A489="",B489="",C489="",D489="",E489=""),"Incomplete",IF(COUNTIF($L$5:$L$1004,L489)&gt;1,"Check invoice #",IF(OR(COUNT(E489)=0,AND(F489&lt;&gt;"",COUNT(F489)=0)),"Check payment",IF(OR(E489&lt;0,IF(F489="",0,F489)&lt;0,IF(F489="",0,F489)&gt;E489),"Check payment",IF(OR(COUNT(C489)=0,COUNT(D489)=0),"Check dates",IF(D489&lt;C489,"Check dates",IF(ROUND(E489-IF(F489="",0,F489),2)=0,"Paid",IF(Setup!$B$4="","Set as-of date",IF(D489=Setup!$B$4,"Due today",IF(D489&lt;Setup!$B$4,IF(IF(F489="",0,F489)&gt;0,"Partially paid · overdue","Overdue"),IF(IF(F489="",0,F489)&gt;0,"Partially paid","Open"))))))))))))</f>
        <v/>
      </c>
      <c r="J489" s="15" t="str">
        <f>IF(OR(I489="Overdue",I489="Partially paid · overdue"),DATEDIF(D489,Setup!$B$4,"D"),IF(OR(I489="Open",I489="Partially paid",I489="Due today"),0,""))</f>
        <v/>
      </c>
      <c r="K489" s="5"/>
      <c r="L489" t="str">
        <f>IF(A489="","","k"&amp;SUBSTITUTE(SUBSTITUTE(SUBSTITUTE(SUBSTITUTE(SUBSTITUTE(SUBSTITUTE(A489,"~","{t}"),"*","{s}"),"?","{q}"),"&lt;","{lt}"),"&gt;","{gt}"),"=","{eq}"))</f>
        <v/>
      </c>
    </row>
    <row r="490" spans="1:12" x14ac:dyDescent="0.25">
      <c r="A490" s="5"/>
      <c r="B490" s="5"/>
      <c r="C490" s="8"/>
      <c r="D490" s="8"/>
      <c r="E490" s="12"/>
      <c r="F490" s="12"/>
      <c r="G490" s="13" t="str">
        <f>IF(OR(I490="Open",I490="Partially paid",I490="Due today",I490="Overdue",I490="Partially paid · overdue",I490="Paid",I490="Set as-of date"),ROUND(E490-IF(F490="",0,F490),2),"")</f>
        <v/>
      </c>
      <c r="H490" s="8"/>
      <c r="I490" s="14" t="str">
        <f>IF(AND(A490="",B490="",C490="",D490="",E490="",F490="",H490=""),"",IF(OR(A490="",B490="",C490="",D490="",E490=""),"Incomplete",IF(COUNTIF($L$5:$L$1004,L490)&gt;1,"Check invoice #",IF(OR(COUNT(E490)=0,AND(F490&lt;&gt;"",COUNT(F490)=0)),"Check payment",IF(OR(E490&lt;0,IF(F490="",0,F490)&lt;0,IF(F490="",0,F490)&gt;E490),"Check payment",IF(OR(COUNT(C490)=0,COUNT(D490)=0),"Check dates",IF(D490&lt;C490,"Check dates",IF(ROUND(E490-IF(F490="",0,F490),2)=0,"Paid",IF(Setup!$B$4="","Set as-of date",IF(D490=Setup!$B$4,"Due today",IF(D490&lt;Setup!$B$4,IF(IF(F490="",0,F490)&gt;0,"Partially paid · overdue","Overdue"),IF(IF(F490="",0,F490)&gt;0,"Partially paid","Open"))))))))))))</f>
        <v/>
      </c>
      <c r="J490" s="15" t="str">
        <f>IF(OR(I490="Overdue",I490="Partially paid · overdue"),DATEDIF(D490,Setup!$B$4,"D"),IF(OR(I490="Open",I490="Partially paid",I490="Due today"),0,""))</f>
        <v/>
      </c>
      <c r="K490" s="5"/>
      <c r="L490" t="str">
        <f>IF(A490="","","k"&amp;SUBSTITUTE(SUBSTITUTE(SUBSTITUTE(SUBSTITUTE(SUBSTITUTE(SUBSTITUTE(A490,"~","{t}"),"*","{s}"),"?","{q}"),"&lt;","{lt}"),"&gt;","{gt}"),"=","{eq}"))</f>
        <v/>
      </c>
    </row>
    <row r="491" spans="1:12" x14ac:dyDescent="0.25">
      <c r="A491" s="5"/>
      <c r="B491" s="5"/>
      <c r="C491" s="8"/>
      <c r="D491" s="8"/>
      <c r="E491" s="12"/>
      <c r="F491" s="12"/>
      <c r="G491" s="13" t="str">
        <f>IF(OR(I491="Open",I491="Partially paid",I491="Due today",I491="Overdue",I491="Partially paid · overdue",I491="Paid",I491="Set as-of date"),ROUND(E491-IF(F491="",0,F491),2),"")</f>
        <v/>
      </c>
      <c r="H491" s="8"/>
      <c r="I491" s="14" t="str">
        <f>IF(AND(A491="",B491="",C491="",D491="",E491="",F491="",H491=""),"",IF(OR(A491="",B491="",C491="",D491="",E491=""),"Incomplete",IF(COUNTIF($L$5:$L$1004,L491)&gt;1,"Check invoice #",IF(OR(COUNT(E491)=0,AND(F491&lt;&gt;"",COUNT(F491)=0)),"Check payment",IF(OR(E491&lt;0,IF(F491="",0,F491)&lt;0,IF(F491="",0,F491)&gt;E491),"Check payment",IF(OR(COUNT(C491)=0,COUNT(D491)=0),"Check dates",IF(D491&lt;C491,"Check dates",IF(ROUND(E491-IF(F491="",0,F491),2)=0,"Paid",IF(Setup!$B$4="","Set as-of date",IF(D491=Setup!$B$4,"Due today",IF(D491&lt;Setup!$B$4,IF(IF(F491="",0,F491)&gt;0,"Partially paid · overdue","Overdue"),IF(IF(F491="",0,F491)&gt;0,"Partially paid","Open"))))))))))))</f>
        <v/>
      </c>
      <c r="J491" s="15" t="str">
        <f>IF(OR(I491="Overdue",I491="Partially paid · overdue"),DATEDIF(D491,Setup!$B$4,"D"),IF(OR(I491="Open",I491="Partially paid",I491="Due today"),0,""))</f>
        <v/>
      </c>
      <c r="K491" s="5"/>
      <c r="L491" t="str">
        <f>IF(A491="","","k"&amp;SUBSTITUTE(SUBSTITUTE(SUBSTITUTE(SUBSTITUTE(SUBSTITUTE(SUBSTITUTE(A491,"~","{t}"),"*","{s}"),"?","{q}"),"&lt;","{lt}"),"&gt;","{gt}"),"=","{eq}"))</f>
        <v/>
      </c>
    </row>
    <row r="492" spans="1:12" x14ac:dyDescent="0.25">
      <c r="A492" s="5"/>
      <c r="B492" s="5"/>
      <c r="C492" s="8"/>
      <c r="D492" s="8"/>
      <c r="E492" s="12"/>
      <c r="F492" s="12"/>
      <c r="G492" s="13" t="str">
        <f>IF(OR(I492="Open",I492="Partially paid",I492="Due today",I492="Overdue",I492="Partially paid · overdue",I492="Paid",I492="Set as-of date"),ROUND(E492-IF(F492="",0,F492),2),"")</f>
        <v/>
      </c>
      <c r="H492" s="8"/>
      <c r="I492" s="14" t="str">
        <f>IF(AND(A492="",B492="",C492="",D492="",E492="",F492="",H492=""),"",IF(OR(A492="",B492="",C492="",D492="",E492=""),"Incomplete",IF(COUNTIF($L$5:$L$1004,L492)&gt;1,"Check invoice #",IF(OR(COUNT(E492)=0,AND(F492&lt;&gt;"",COUNT(F492)=0)),"Check payment",IF(OR(E492&lt;0,IF(F492="",0,F492)&lt;0,IF(F492="",0,F492)&gt;E492),"Check payment",IF(OR(COUNT(C492)=0,COUNT(D492)=0),"Check dates",IF(D492&lt;C492,"Check dates",IF(ROUND(E492-IF(F492="",0,F492),2)=0,"Paid",IF(Setup!$B$4="","Set as-of date",IF(D492=Setup!$B$4,"Due today",IF(D492&lt;Setup!$B$4,IF(IF(F492="",0,F492)&gt;0,"Partially paid · overdue","Overdue"),IF(IF(F492="",0,F492)&gt;0,"Partially paid","Open"))))))))))))</f>
        <v/>
      </c>
      <c r="J492" s="15" t="str">
        <f>IF(OR(I492="Overdue",I492="Partially paid · overdue"),DATEDIF(D492,Setup!$B$4,"D"),IF(OR(I492="Open",I492="Partially paid",I492="Due today"),0,""))</f>
        <v/>
      </c>
      <c r="K492" s="5"/>
      <c r="L492" t="str">
        <f>IF(A492="","","k"&amp;SUBSTITUTE(SUBSTITUTE(SUBSTITUTE(SUBSTITUTE(SUBSTITUTE(SUBSTITUTE(A492,"~","{t}"),"*","{s}"),"?","{q}"),"&lt;","{lt}"),"&gt;","{gt}"),"=","{eq}"))</f>
        <v/>
      </c>
    </row>
    <row r="493" spans="1:12" x14ac:dyDescent="0.25">
      <c r="A493" s="5"/>
      <c r="B493" s="5"/>
      <c r="C493" s="8"/>
      <c r="D493" s="8"/>
      <c r="E493" s="12"/>
      <c r="F493" s="12"/>
      <c r="G493" s="13" t="str">
        <f>IF(OR(I493="Open",I493="Partially paid",I493="Due today",I493="Overdue",I493="Partially paid · overdue",I493="Paid",I493="Set as-of date"),ROUND(E493-IF(F493="",0,F493),2),"")</f>
        <v/>
      </c>
      <c r="H493" s="8"/>
      <c r="I493" s="14" t="str">
        <f>IF(AND(A493="",B493="",C493="",D493="",E493="",F493="",H493=""),"",IF(OR(A493="",B493="",C493="",D493="",E493=""),"Incomplete",IF(COUNTIF($L$5:$L$1004,L493)&gt;1,"Check invoice #",IF(OR(COUNT(E493)=0,AND(F493&lt;&gt;"",COUNT(F493)=0)),"Check payment",IF(OR(E493&lt;0,IF(F493="",0,F493)&lt;0,IF(F493="",0,F493)&gt;E493),"Check payment",IF(OR(COUNT(C493)=0,COUNT(D493)=0),"Check dates",IF(D493&lt;C493,"Check dates",IF(ROUND(E493-IF(F493="",0,F493),2)=0,"Paid",IF(Setup!$B$4="","Set as-of date",IF(D493=Setup!$B$4,"Due today",IF(D493&lt;Setup!$B$4,IF(IF(F493="",0,F493)&gt;0,"Partially paid · overdue","Overdue"),IF(IF(F493="",0,F493)&gt;0,"Partially paid","Open"))))))))))))</f>
        <v/>
      </c>
      <c r="J493" s="15" t="str">
        <f>IF(OR(I493="Overdue",I493="Partially paid · overdue"),DATEDIF(D493,Setup!$B$4,"D"),IF(OR(I493="Open",I493="Partially paid",I493="Due today"),0,""))</f>
        <v/>
      </c>
      <c r="K493" s="5"/>
      <c r="L493" t="str">
        <f>IF(A493="","","k"&amp;SUBSTITUTE(SUBSTITUTE(SUBSTITUTE(SUBSTITUTE(SUBSTITUTE(SUBSTITUTE(A493,"~","{t}"),"*","{s}"),"?","{q}"),"&lt;","{lt}"),"&gt;","{gt}"),"=","{eq}"))</f>
        <v/>
      </c>
    </row>
    <row r="494" spans="1:12" x14ac:dyDescent="0.25">
      <c r="A494" s="5"/>
      <c r="B494" s="5"/>
      <c r="C494" s="8"/>
      <c r="D494" s="8"/>
      <c r="E494" s="12"/>
      <c r="F494" s="12"/>
      <c r="G494" s="13" t="str">
        <f>IF(OR(I494="Open",I494="Partially paid",I494="Due today",I494="Overdue",I494="Partially paid · overdue",I494="Paid",I494="Set as-of date"),ROUND(E494-IF(F494="",0,F494),2),"")</f>
        <v/>
      </c>
      <c r="H494" s="8"/>
      <c r="I494" s="14" t="str">
        <f>IF(AND(A494="",B494="",C494="",D494="",E494="",F494="",H494=""),"",IF(OR(A494="",B494="",C494="",D494="",E494=""),"Incomplete",IF(COUNTIF($L$5:$L$1004,L494)&gt;1,"Check invoice #",IF(OR(COUNT(E494)=0,AND(F494&lt;&gt;"",COUNT(F494)=0)),"Check payment",IF(OR(E494&lt;0,IF(F494="",0,F494)&lt;0,IF(F494="",0,F494)&gt;E494),"Check payment",IF(OR(COUNT(C494)=0,COUNT(D494)=0),"Check dates",IF(D494&lt;C494,"Check dates",IF(ROUND(E494-IF(F494="",0,F494),2)=0,"Paid",IF(Setup!$B$4="","Set as-of date",IF(D494=Setup!$B$4,"Due today",IF(D494&lt;Setup!$B$4,IF(IF(F494="",0,F494)&gt;0,"Partially paid · overdue","Overdue"),IF(IF(F494="",0,F494)&gt;0,"Partially paid","Open"))))))))))))</f>
        <v/>
      </c>
      <c r="J494" s="15" t="str">
        <f>IF(OR(I494="Overdue",I494="Partially paid · overdue"),DATEDIF(D494,Setup!$B$4,"D"),IF(OR(I494="Open",I494="Partially paid",I494="Due today"),0,""))</f>
        <v/>
      </c>
      <c r="K494" s="5"/>
      <c r="L494" t="str">
        <f>IF(A494="","","k"&amp;SUBSTITUTE(SUBSTITUTE(SUBSTITUTE(SUBSTITUTE(SUBSTITUTE(SUBSTITUTE(A494,"~","{t}"),"*","{s}"),"?","{q}"),"&lt;","{lt}"),"&gt;","{gt}"),"=","{eq}"))</f>
        <v/>
      </c>
    </row>
    <row r="495" spans="1:12" x14ac:dyDescent="0.25">
      <c r="A495" s="5"/>
      <c r="B495" s="5"/>
      <c r="C495" s="8"/>
      <c r="D495" s="8"/>
      <c r="E495" s="12"/>
      <c r="F495" s="12"/>
      <c r="G495" s="13" t="str">
        <f>IF(OR(I495="Open",I495="Partially paid",I495="Due today",I495="Overdue",I495="Partially paid · overdue",I495="Paid",I495="Set as-of date"),ROUND(E495-IF(F495="",0,F495),2),"")</f>
        <v/>
      </c>
      <c r="H495" s="8"/>
      <c r="I495" s="14" t="str">
        <f>IF(AND(A495="",B495="",C495="",D495="",E495="",F495="",H495=""),"",IF(OR(A495="",B495="",C495="",D495="",E495=""),"Incomplete",IF(COUNTIF($L$5:$L$1004,L495)&gt;1,"Check invoice #",IF(OR(COUNT(E495)=0,AND(F495&lt;&gt;"",COUNT(F495)=0)),"Check payment",IF(OR(E495&lt;0,IF(F495="",0,F495)&lt;0,IF(F495="",0,F495)&gt;E495),"Check payment",IF(OR(COUNT(C495)=0,COUNT(D495)=0),"Check dates",IF(D495&lt;C495,"Check dates",IF(ROUND(E495-IF(F495="",0,F495),2)=0,"Paid",IF(Setup!$B$4="","Set as-of date",IF(D495=Setup!$B$4,"Due today",IF(D495&lt;Setup!$B$4,IF(IF(F495="",0,F495)&gt;0,"Partially paid · overdue","Overdue"),IF(IF(F495="",0,F495)&gt;0,"Partially paid","Open"))))))))))))</f>
        <v/>
      </c>
      <c r="J495" s="15" t="str">
        <f>IF(OR(I495="Overdue",I495="Partially paid · overdue"),DATEDIF(D495,Setup!$B$4,"D"),IF(OR(I495="Open",I495="Partially paid",I495="Due today"),0,""))</f>
        <v/>
      </c>
      <c r="K495" s="5"/>
      <c r="L495" t="str">
        <f>IF(A495="","","k"&amp;SUBSTITUTE(SUBSTITUTE(SUBSTITUTE(SUBSTITUTE(SUBSTITUTE(SUBSTITUTE(A495,"~","{t}"),"*","{s}"),"?","{q}"),"&lt;","{lt}"),"&gt;","{gt}"),"=","{eq}"))</f>
        <v/>
      </c>
    </row>
    <row r="496" spans="1:12" x14ac:dyDescent="0.25">
      <c r="A496" s="5"/>
      <c r="B496" s="5"/>
      <c r="C496" s="8"/>
      <c r="D496" s="8"/>
      <c r="E496" s="12"/>
      <c r="F496" s="12"/>
      <c r="G496" s="13" t="str">
        <f>IF(OR(I496="Open",I496="Partially paid",I496="Due today",I496="Overdue",I496="Partially paid · overdue",I496="Paid",I496="Set as-of date"),ROUND(E496-IF(F496="",0,F496),2),"")</f>
        <v/>
      </c>
      <c r="H496" s="8"/>
      <c r="I496" s="14" t="str">
        <f>IF(AND(A496="",B496="",C496="",D496="",E496="",F496="",H496=""),"",IF(OR(A496="",B496="",C496="",D496="",E496=""),"Incomplete",IF(COUNTIF($L$5:$L$1004,L496)&gt;1,"Check invoice #",IF(OR(COUNT(E496)=0,AND(F496&lt;&gt;"",COUNT(F496)=0)),"Check payment",IF(OR(E496&lt;0,IF(F496="",0,F496)&lt;0,IF(F496="",0,F496)&gt;E496),"Check payment",IF(OR(COUNT(C496)=0,COUNT(D496)=0),"Check dates",IF(D496&lt;C496,"Check dates",IF(ROUND(E496-IF(F496="",0,F496),2)=0,"Paid",IF(Setup!$B$4="","Set as-of date",IF(D496=Setup!$B$4,"Due today",IF(D496&lt;Setup!$B$4,IF(IF(F496="",0,F496)&gt;0,"Partially paid · overdue","Overdue"),IF(IF(F496="",0,F496)&gt;0,"Partially paid","Open"))))))))))))</f>
        <v/>
      </c>
      <c r="J496" s="15" t="str">
        <f>IF(OR(I496="Overdue",I496="Partially paid · overdue"),DATEDIF(D496,Setup!$B$4,"D"),IF(OR(I496="Open",I496="Partially paid",I496="Due today"),0,""))</f>
        <v/>
      </c>
      <c r="K496" s="5"/>
      <c r="L496" t="str">
        <f>IF(A496="","","k"&amp;SUBSTITUTE(SUBSTITUTE(SUBSTITUTE(SUBSTITUTE(SUBSTITUTE(SUBSTITUTE(A496,"~","{t}"),"*","{s}"),"?","{q}"),"&lt;","{lt}"),"&gt;","{gt}"),"=","{eq}"))</f>
        <v/>
      </c>
    </row>
    <row r="497" spans="1:12" x14ac:dyDescent="0.25">
      <c r="A497" s="5"/>
      <c r="B497" s="5"/>
      <c r="C497" s="8"/>
      <c r="D497" s="8"/>
      <c r="E497" s="12"/>
      <c r="F497" s="12"/>
      <c r="G497" s="13" t="str">
        <f>IF(OR(I497="Open",I497="Partially paid",I497="Due today",I497="Overdue",I497="Partially paid · overdue",I497="Paid",I497="Set as-of date"),ROUND(E497-IF(F497="",0,F497),2),"")</f>
        <v/>
      </c>
      <c r="H497" s="8"/>
      <c r="I497" s="14" t="str">
        <f>IF(AND(A497="",B497="",C497="",D497="",E497="",F497="",H497=""),"",IF(OR(A497="",B497="",C497="",D497="",E497=""),"Incomplete",IF(COUNTIF($L$5:$L$1004,L497)&gt;1,"Check invoice #",IF(OR(COUNT(E497)=0,AND(F497&lt;&gt;"",COUNT(F497)=0)),"Check payment",IF(OR(E497&lt;0,IF(F497="",0,F497)&lt;0,IF(F497="",0,F497)&gt;E497),"Check payment",IF(OR(COUNT(C497)=0,COUNT(D497)=0),"Check dates",IF(D497&lt;C497,"Check dates",IF(ROUND(E497-IF(F497="",0,F497),2)=0,"Paid",IF(Setup!$B$4="","Set as-of date",IF(D497=Setup!$B$4,"Due today",IF(D497&lt;Setup!$B$4,IF(IF(F497="",0,F497)&gt;0,"Partially paid · overdue","Overdue"),IF(IF(F497="",0,F497)&gt;0,"Partially paid","Open"))))))))))))</f>
        <v/>
      </c>
      <c r="J497" s="15" t="str">
        <f>IF(OR(I497="Overdue",I497="Partially paid · overdue"),DATEDIF(D497,Setup!$B$4,"D"),IF(OR(I497="Open",I497="Partially paid",I497="Due today"),0,""))</f>
        <v/>
      </c>
      <c r="K497" s="5"/>
      <c r="L497" t="str">
        <f>IF(A497="","","k"&amp;SUBSTITUTE(SUBSTITUTE(SUBSTITUTE(SUBSTITUTE(SUBSTITUTE(SUBSTITUTE(A497,"~","{t}"),"*","{s}"),"?","{q}"),"&lt;","{lt}"),"&gt;","{gt}"),"=","{eq}"))</f>
        <v/>
      </c>
    </row>
    <row r="498" spans="1:12" x14ac:dyDescent="0.25">
      <c r="A498" s="5"/>
      <c r="B498" s="5"/>
      <c r="C498" s="8"/>
      <c r="D498" s="8"/>
      <c r="E498" s="12"/>
      <c r="F498" s="12"/>
      <c r="G498" s="13" t="str">
        <f>IF(OR(I498="Open",I498="Partially paid",I498="Due today",I498="Overdue",I498="Partially paid · overdue",I498="Paid",I498="Set as-of date"),ROUND(E498-IF(F498="",0,F498),2),"")</f>
        <v/>
      </c>
      <c r="H498" s="8"/>
      <c r="I498" s="14" t="str">
        <f>IF(AND(A498="",B498="",C498="",D498="",E498="",F498="",H498=""),"",IF(OR(A498="",B498="",C498="",D498="",E498=""),"Incomplete",IF(COUNTIF($L$5:$L$1004,L498)&gt;1,"Check invoice #",IF(OR(COUNT(E498)=0,AND(F498&lt;&gt;"",COUNT(F498)=0)),"Check payment",IF(OR(E498&lt;0,IF(F498="",0,F498)&lt;0,IF(F498="",0,F498)&gt;E498),"Check payment",IF(OR(COUNT(C498)=0,COUNT(D498)=0),"Check dates",IF(D498&lt;C498,"Check dates",IF(ROUND(E498-IF(F498="",0,F498),2)=0,"Paid",IF(Setup!$B$4="","Set as-of date",IF(D498=Setup!$B$4,"Due today",IF(D498&lt;Setup!$B$4,IF(IF(F498="",0,F498)&gt;0,"Partially paid · overdue","Overdue"),IF(IF(F498="",0,F498)&gt;0,"Partially paid","Open"))))))))))))</f>
        <v/>
      </c>
      <c r="J498" s="15" t="str">
        <f>IF(OR(I498="Overdue",I498="Partially paid · overdue"),DATEDIF(D498,Setup!$B$4,"D"),IF(OR(I498="Open",I498="Partially paid",I498="Due today"),0,""))</f>
        <v/>
      </c>
      <c r="K498" s="5"/>
      <c r="L498" t="str">
        <f>IF(A498="","","k"&amp;SUBSTITUTE(SUBSTITUTE(SUBSTITUTE(SUBSTITUTE(SUBSTITUTE(SUBSTITUTE(A498,"~","{t}"),"*","{s}"),"?","{q}"),"&lt;","{lt}"),"&gt;","{gt}"),"=","{eq}"))</f>
        <v/>
      </c>
    </row>
    <row r="499" spans="1:12" x14ac:dyDescent="0.25">
      <c r="A499" s="5"/>
      <c r="B499" s="5"/>
      <c r="C499" s="8"/>
      <c r="D499" s="8"/>
      <c r="E499" s="12"/>
      <c r="F499" s="12"/>
      <c r="G499" s="13" t="str">
        <f>IF(OR(I499="Open",I499="Partially paid",I499="Due today",I499="Overdue",I499="Partially paid · overdue",I499="Paid",I499="Set as-of date"),ROUND(E499-IF(F499="",0,F499),2),"")</f>
        <v/>
      </c>
      <c r="H499" s="8"/>
      <c r="I499" s="14" t="str">
        <f>IF(AND(A499="",B499="",C499="",D499="",E499="",F499="",H499=""),"",IF(OR(A499="",B499="",C499="",D499="",E499=""),"Incomplete",IF(COUNTIF($L$5:$L$1004,L499)&gt;1,"Check invoice #",IF(OR(COUNT(E499)=0,AND(F499&lt;&gt;"",COUNT(F499)=0)),"Check payment",IF(OR(E499&lt;0,IF(F499="",0,F499)&lt;0,IF(F499="",0,F499)&gt;E499),"Check payment",IF(OR(COUNT(C499)=0,COUNT(D499)=0),"Check dates",IF(D499&lt;C499,"Check dates",IF(ROUND(E499-IF(F499="",0,F499),2)=0,"Paid",IF(Setup!$B$4="","Set as-of date",IF(D499=Setup!$B$4,"Due today",IF(D499&lt;Setup!$B$4,IF(IF(F499="",0,F499)&gt;0,"Partially paid · overdue","Overdue"),IF(IF(F499="",0,F499)&gt;0,"Partially paid","Open"))))))))))))</f>
        <v/>
      </c>
      <c r="J499" s="15" t="str">
        <f>IF(OR(I499="Overdue",I499="Partially paid · overdue"),DATEDIF(D499,Setup!$B$4,"D"),IF(OR(I499="Open",I499="Partially paid",I499="Due today"),0,""))</f>
        <v/>
      </c>
      <c r="K499" s="5"/>
      <c r="L499" t="str">
        <f>IF(A499="","","k"&amp;SUBSTITUTE(SUBSTITUTE(SUBSTITUTE(SUBSTITUTE(SUBSTITUTE(SUBSTITUTE(A499,"~","{t}"),"*","{s}"),"?","{q}"),"&lt;","{lt}"),"&gt;","{gt}"),"=","{eq}"))</f>
        <v/>
      </c>
    </row>
    <row r="500" spans="1:12" x14ac:dyDescent="0.25">
      <c r="A500" s="5"/>
      <c r="B500" s="5"/>
      <c r="C500" s="8"/>
      <c r="D500" s="8"/>
      <c r="E500" s="12"/>
      <c r="F500" s="12"/>
      <c r="G500" s="13" t="str">
        <f>IF(OR(I500="Open",I500="Partially paid",I500="Due today",I500="Overdue",I500="Partially paid · overdue",I500="Paid",I500="Set as-of date"),ROUND(E500-IF(F500="",0,F500),2),"")</f>
        <v/>
      </c>
      <c r="H500" s="8"/>
      <c r="I500" s="14" t="str">
        <f>IF(AND(A500="",B500="",C500="",D500="",E500="",F500="",H500=""),"",IF(OR(A500="",B500="",C500="",D500="",E500=""),"Incomplete",IF(COUNTIF($L$5:$L$1004,L500)&gt;1,"Check invoice #",IF(OR(COUNT(E500)=0,AND(F500&lt;&gt;"",COUNT(F500)=0)),"Check payment",IF(OR(E500&lt;0,IF(F500="",0,F500)&lt;0,IF(F500="",0,F500)&gt;E500),"Check payment",IF(OR(COUNT(C500)=0,COUNT(D500)=0),"Check dates",IF(D500&lt;C500,"Check dates",IF(ROUND(E500-IF(F500="",0,F500),2)=0,"Paid",IF(Setup!$B$4="","Set as-of date",IF(D500=Setup!$B$4,"Due today",IF(D500&lt;Setup!$B$4,IF(IF(F500="",0,F500)&gt;0,"Partially paid · overdue","Overdue"),IF(IF(F500="",0,F500)&gt;0,"Partially paid","Open"))))))))))))</f>
        <v/>
      </c>
      <c r="J500" s="15" t="str">
        <f>IF(OR(I500="Overdue",I500="Partially paid · overdue"),DATEDIF(D500,Setup!$B$4,"D"),IF(OR(I500="Open",I500="Partially paid",I500="Due today"),0,""))</f>
        <v/>
      </c>
      <c r="K500" s="5"/>
      <c r="L500" t="str">
        <f>IF(A500="","","k"&amp;SUBSTITUTE(SUBSTITUTE(SUBSTITUTE(SUBSTITUTE(SUBSTITUTE(SUBSTITUTE(A500,"~","{t}"),"*","{s}"),"?","{q}"),"&lt;","{lt}"),"&gt;","{gt}"),"=","{eq}"))</f>
        <v/>
      </c>
    </row>
    <row r="501" spans="1:12" x14ac:dyDescent="0.25">
      <c r="A501" s="5"/>
      <c r="B501" s="5"/>
      <c r="C501" s="8"/>
      <c r="D501" s="8"/>
      <c r="E501" s="12"/>
      <c r="F501" s="12"/>
      <c r="G501" s="13" t="str">
        <f>IF(OR(I501="Open",I501="Partially paid",I501="Due today",I501="Overdue",I501="Partially paid · overdue",I501="Paid",I501="Set as-of date"),ROUND(E501-IF(F501="",0,F501),2),"")</f>
        <v/>
      </c>
      <c r="H501" s="8"/>
      <c r="I501" s="14" t="str">
        <f>IF(AND(A501="",B501="",C501="",D501="",E501="",F501="",H501=""),"",IF(OR(A501="",B501="",C501="",D501="",E501=""),"Incomplete",IF(COUNTIF($L$5:$L$1004,L501)&gt;1,"Check invoice #",IF(OR(COUNT(E501)=0,AND(F501&lt;&gt;"",COUNT(F501)=0)),"Check payment",IF(OR(E501&lt;0,IF(F501="",0,F501)&lt;0,IF(F501="",0,F501)&gt;E501),"Check payment",IF(OR(COUNT(C501)=0,COUNT(D501)=0),"Check dates",IF(D501&lt;C501,"Check dates",IF(ROUND(E501-IF(F501="",0,F501),2)=0,"Paid",IF(Setup!$B$4="","Set as-of date",IF(D501=Setup!$B$4,"Due today",IF(D501&lt;Setup!$B$4,IF(IF(F501="",0,F501)&gt;0,"Partially paid · overdue","Overdue"),IF(IF(F501="",0,F501)&gt;0,"Partially paid","Open"))))))))))))</f>
        <v/>
      </c>
      <c r="J501" s="15" t="str">
        <f>IF(OR(I501="Overdue",I501="Partially paid · overdue"),DATEDIF(D501,Setup!$B$4,"D"),IF(OR(I501="Open",I501="Partially paid",I501="Due today"),0,""))</f>
        <v/>
      </c>
      <c r="K501" s="5"/>
      <c r="L501" t="str">
        <f>IF(A501="","","k"&amp;SUBSTITUTE(SUBSTITUTE(SUBSTITUTE(SUBSTITUTE(SUBSTITUTE(SUBSTITUTE(A501,"~","{t}"),"*","{s}"),"?","{q}"),"&lt;","{lt}"),"&gt;","{gt}"),"=","{eq}"))</f>
        <v/>
      </c>
    </row>
    <row r="502" spans="1:12" x14ac:dyDescent="0.25">
      <c r="A502" s="5"/>
      <c r="B502" s="5"/>
      <c r="C502" s="8"/>
      <c r="D502" s="8"/>
      <c r="E502" s="12"/>
      <c r="F502" s="12"/>
      <c r="G502" s="13" t="str">
        <f>IF(OR(I502="Open",I502="Partially paid",I502="Due today",I502="Overdue",I502="Partially paid · overdue",I502="Paid",I502="Set as-of date"),ROUND(E502-IF(F502="",0,F502),2),"")</f>
        <v/>
      </c>
      <c r="H502" s="8"/>
      <c r="I502" s="14" t="str">
        <f>IF(AND(A502="",B502="",C502="",D502="",E502="",F502="",H502=""),"",IF(OR(A502="",B502="",C502="",D502="",E502=""),"Incomplete",IF(COUNTIF($L$5:$L$1004,L502)&gt;1,"Check invoice #",IF(OR(COUNT(E502)=0,AND(F502&lt;&gt;"",COUNT(F502)=0)),"Check payment",IF(OR(E502&lt;0,IF(F502="",0,F502)&lt;0,IF(F502="",0,F502)&gt;E502),"Check payment",IF(OR(COUNT(C502)=0,COUNT(D502)=0),"Check dates",IF(D502&lt;C502,"Check dates",IF(ROUND(E502-IF(F502="",0,F502),2)=0,"Paid",IF(Setup!$B$4="","Set as-of date",IF(D502=Setup!$B$4,"Due today",IF(D502&lt;Setup!$B$4,IF(IF(F502="",0,F502)&gt;0,"Partially paid · overdue","Overdue"),IF(IF(F502="",0,F502)&gt;0,"Partially paid","Open"))))))))))))</f>
        <v/>
      </c>
      <c r="J502" s="15" t="str">
        <f>IF(OR(I502="Overdue",I502="Partially paid · overdue"),DATEDIF(D502,Setup!$B$4,"D"),IF(OR(I502="Open",I502="Partially paid",I502="Due today"),0,""))</f>
        <v/>
      </c>
      <c r="K502" s="5"/>
      <c r="L502" t="str">
        <f>IF(A502="","","k"&amp;SUBSTITUTE(SUBSTITUTE(SUBSTITUTE(SUBSTITUTE(SUBSTITUTE(SUBSTITUTE(A502,"~","{t}"),"*","{s}"),"?","{q}"),"&lt;","{lt}"),"&gt;","{gt}"),"=","{eq}"))</f>
        <v/>
      </c>
    </row>
    <row r="503" spans="1:12" x14ac:dyDescent="0.25">
      <c r="A503" s="5"/>
      <c r="B503" s="5"/>
      <c r="C503" s="8"/>
      <c r="D503" s="8"/>
      <c r="E503" s="12"/>
      <c r="F503" s="12"/>
      <c r="G503" s="13" t="str">
        <f>IF(OR(I503="Open",I503="Partially paid",I503="Due today",I503="Overdue",I503="Partially paid · overdue",I503="Paid",I503="Set as-of date"),ROUND(E503-IF(F503="",0,F503),2),"")</f>
        <v/>
      </c>
      <c r="H503" s="8"/>
      <c r="I503" s="14" t="str">
        <f>IF(AND(A503="",B503="",C503="",D503="",E503="",F503="",H503=""),"",IF(OR(A503="",B503="",C503="",D503="",E503=""),"Incomplete",IF(COUNTIF($L$5:$L$1004,L503)&gt;1,"Check invoice #",IF(OR(COUNT(E503)=0,AND(F503&lt;&gt;"",COUNT(F503)=0)),"Check payment",IF(OR(E503&lt;0,IF(F503="",0,F503)&lt;0,IF(F503="",0,F503)&gt;E503),"Check payment",IF(OR(COUNT(C503)=0,COUNT(D503)=0),"Check dates",IF(D503&lt;C503,"Check dates",IF(ROUND(E503-IF(F503="",0,F503),2)=0,"Paid",IF(Setup!$B$4="","Set as-of date",IF(D503=Setup!$B$4,"Due today",IF(D503&lt;Setup!$B$4,IF(IF(F503="",0,F503)&gt;0,"Partially paid · overdue","Overdue"),IF(IF(F503="",0,F503)&gt;0,"Partially paid","Open"))))))))))))</f>
        <v/>
      </c>
      <c r="J503" s="15" t="str">
        <f>IF(OR(I503="Overdue",I503="Partially paid · overdue"),DATEDIF(D503,Setup!$B$4,"D"),IF(OR(I503="Open",I503="Partially paid",I503="Due today"),0,""))</f>
        <v/>
      </c>
      <c r="K503" s="5"/>
      <c r="L503" t="str">
        <f>IF(A503="","","k"&amp;SUBSTITUTE(SUBSTITUTE(SUBSTITUTE(SUBSTITUTE(SUBSTITUTE(SUBSTITUTE(A503,"~","{t}"),"*","{s}"),"?","{q}"),"&lt;","{lt}"),"&gt;","{gt}"),"=","{eq}"))</f>
        <v/>
      </c>
    </row>
    <row r="504" spans="1:12" x14ac:dyDescent="0.25">
      <c r="A504" s="5"/>
      <c r="B504" s="5"/>
      <c r="C504" s="8"/>
      <c r="D504" s="8"/>
      <c r="E504" s="12"/>
      <c r="F504" s="12"/>
      <c r="G504" s="13" t="str">
        <f>IF(OR(I504="Open",I504="Partially paid",I504="Due today",I504="Overdue",I504="Partially paid · overdue",I504="Paid",I504="Set as-of date"),ROUND(E504-IF(F504="",0,F504),2),"")</f>
        <v/>
      </c>
      <c r="H504" s="8"/>
      <c r="I504" s="14" t="str">
        <f>IF(AND(A504="",B504="",C504="",D504="",E504="",F504="",H504=""),"",IF(OR(A504="",B504="",C504="",D504="",E504=""),"Incomplete",IF(COUNTIF($L$5:$L$1004,L504)&gt;1,"Check invoice #",IF(OR(COUNT(E504)=0,AND(F504&lt;&gt;"",COUNT(F504)=0)),"Check payment",IF(OR(E504&lt;0,IF(F504="",0,F504)&lt;0,IF(F504="",0,F504)&gt;E504),"Check payment",IF(OR(COUNT(C504)=0,COUNT(D504)=0),"Check dates",IF(D504&lt;C504,"Check dates",IF(ROUND(E504-IF(F504="",0,F504),2)=0,"Paid",IF(Setup!$B$4="","Set as-of date",IF(D504=Setup!$B$4,"Due today",IF(D504&lt;Setup!$B$4,IF(IF(F504="",0,F504)&gt;0,"Partially paid · overdue","Overdue"),IF(IF(F504="",0,F504)&gt;0,"Partially paid","Open"))))))))))))</f>
        <v/>
      </c>
      <c r="J504" s="15" t="str">
        <f>IF(OR(I504="Overdue",I504="Partially paid · overdue"),DATEDIF(D504,Setup!$B$4,"D"),IF(OR(I504="Open",I504="Partially paid",I504="Due today"),0,""))</f>
        <v/>
      </c>
      <c r="K504" s="5"/>
      <c r="L504" t="str">
        <f>IF(A504="","","k"&amp;SUBSTITUTE(SUBSTITUTE(SUBSTITUTE(SUBSTITUTE(SUBSTITUTE(SUBSTITUTE(A504,"~","{t}"),"*","{s}"),"?","{q}"),"&lt;","{lt}"),"&gt;","{gt}"),"=","{eq}"))</f>
        <v/>
      </c>
    </row>
    <row r="505" spans="1:12" x14ac:dyDescent="0.25">
      <c r="A505" s="5"/>
      <c r="B505" s="5"/>
      <c r="C505" s="8"/>
      <c r="D505" s="8"/>
      <c r="E505" s="12"/>
      <c r="F505" s="12"/>
      <c r="G505" s="13" t="str">
        <f>IF(OR(I505="Open",I505="Partially paid",I505="Due today",I505="Overdue",I505="Partially paid · overdue",I505="Paid",I505="Set as-of date"),ROUND(E505-IF(F505="",0,F505),2),"")</f>
        <v/>
      </c>
      <c r="H505" s="8"/>
      <c r="I505" s="14" t="str">
        <f>IF(AND(A505="",B505="",C505="",D505="",E505="",F505="",H505=""),"",IF(OR(A505="",B505="",C505="",D505="",E505=""),"Incomplete",IF(COUNTIF($L$5:$L$1004,L505)&gt;1,"Check invoice #",IF(OR(COUNT(E505)=0,AND(F505&lt;&gt;"",COUNT(F505)=0)),"Check payment",IF(OR(E505&lt;0,IF(F505="",0,F505)&lt;0,IF(F505="",0,F505)&gt;E505),"Check payment",IF(OR(COUNT(C505)=0,COUNT(D505)=0),"Check dates",IF(D505&lt;C505,"Check dates",IF(ROUND(E505-IF(F505="",0,F505),2)=0,"Paid",IF(Setup!$B$4="","Set as-of date",IF(D505=Setup!$B$4,"Due today",IF(D505&lt;Setup!$B$4,IF(IF(F505="",0,F505)&gt;0,"Partially paid · overdue","Overdue"),IF(IF(F505="",0,F505)&gt;0,"Partially paid","Open"))))))))))))</f>
        <v/>
      </c>
      <c r="J505" s="15" t="str">
        <f>IF(OR(I505="Overdue",I505="Partially paid · overdue"),DATEDIF(D505,Setup!$B$4,"D"),IF(OR(I505="Open",I505="Partially paid",I505="Due today"),0,""))</f>
        <v/>
      </c>
      <c r="K505" s="5"/>
      <c r="L505" t="str">
        <f>IF(A505="","","k"&amp;SUBSTITUTE(SUBSTITUTE(SUBSTITUTE(SUBSTITUTE(SUBSTITUTE(SUBSTITUTE(A505,"~","{t}"),"*","{s}"),"?","{q}"),"&lt;","{lt}"),"&gt;","{gt}"),"=","{eq}"))</f>
        <v/>
      </c>
    </row>
    <row r="506" spans="1:12" x14ac:dyDescent="0.25">
      <c r="A506" s="5"/>
      <c r="B506" s="5"/>
      <c r="C506" s="8"/>
      <c r="D506" s="8"/>
      <c r="E506" s="12"/>
      <c r="F506" s="12"/>
      <c r="G506" s="13" t="str">
        <f>IF(OR(I506="Open",I506="Partially paid",I506="Due today",I506="Overdue",I506="Partially paid · overdue",I506="Paid",I506="Set as-of date"),ROUND(E506-IF(F506="",0,F506),2),"")</f>
        <v/>
      </c>
      <c r="H506" s="8"/>
      <c r="I506" s="14" t="str">
        <f>IF(AND(A506="",B506="",C506="",D506="",E506="",F506="",H506=""),"",IF(OR(A506="",B506="",C506="",D506="",E506=""),"Incomplete",IF(COUNTIF($L$5:$L$1004,L506)&gt;1,"Check invoice #",IF(OR(COUNT(E506)=0,AND(F506&lt;&gt;"",COUNT(F506)=0)),"Check payment",IF(OR(E506&lt;0,IF(F506="",0,F506)&lt;0,IF(F506="",0,F506)&gt;E506),"Check payment",IF(OR(COUNT(C506)=0,COUNT(D506)=0),"Check dates",IF(D506&lt;C506,"Check dates",IF(ROUND(E506-IF(F506="",0,F506),2)=0,"Paid",IF(Setup!$B$4="","Set as-of date",IF(D506=Setup!$B$4,"Due today",IF(D506&lt;Setup!$B$4,IF(IF(F506="",0,F506)&gt;0,"Partially paid · overdue","Overdue"),IF(IF(F506="",0,F506)&gt;0,"Partially paid","Open"))))))))))))</f>
        <v/>
      </c>
      <c r="J506" s="15" t="str">
        <f>IF(OR(I506="Overdue",I506="Partially paid · overdue"),DATEDIF(D506,Setup!$B$4,"D"),IF(OR(I506="Open",I506="Partially paid",I506="Due today"),0,""))</f>
        <v/>
      </c>
      <c r="K506" s="5"/>
      <c r="L506" t="str">
        <f>IF(A506="","","k"&amp;SUBSTITUTE(SUBSTITUTE(SUBSTITUTE(SUBSTITUTE(SUBSTITUTE(SUBSTITUTE(A506,"~","{t}"),"*","{s}"),"?","{q}"),"&lt;","{lt}"),"&gt;","{gt}"),"=","{eq}"))</f>
        <v/>
      </c>
    </row>
    <row r="507" spans="1:12" x14ac:dyDescent="0.25">
      <c r="A507" s="5"/>
      <c r="B507" s="5"/>
      <c r="C507" s="8"/>
      <c r="D507" s="8"/>
      <c r="E507" s="12"/>
      <c r="F507" s="12"/>
      <c r="G507" s="13" t="str">
        <f>IF(OR(I507="Open",I507="Partially paid",I507="Due today",I507="Overdue",I507="Partially paid · overdue",I507="Paid",I507="Set as-of date"),ROUND(E507-IF(F507="",0,F507),2),"")</f>
        <v/>
      </c>
      <c r="H507" s="8"/>
      <c r="I507" s="14" t="str">
        <f>IF(AND(A507="",B507="",C507="",D507="",E507="",F507="",H507=""),"",IF(OR(A507="",B507="",C507="",D507="",E507=""),"Incomplete",IF(COUNTIF($L$5:$L$1004,L507)&gt;1,"Check invoice #",IF(OR(COUNT(E507)=0,AND(F507&lt;&gt;"",COUNT(F507)=0)),"Check payment",IF(OR(E507&lt;0,IF(F507="",0,F507)&lt;0,IF(F507="",0,F507)&gt;E507),"Check payment",IF(OR(COUNT(C507)=0,COUNT(D507)=0),"Check dates",IF(D507&lt;C507,"Check dates",IF(ROUND(E507-IF(F507="",0,F507),2)=0,"Paid",IF(Setup!$B$4="","Set as-of date",IF(D507=Setup!$B$4,"Due today",IF(D507&lt;Setup!$B$4,IF(IF(F507="",0,F507)&gt;0,"Partially paid · overdue","Overdue"),IF(IF(F507="",0,F507)&gt;0,"Partially paid","Open"))))))))))))</f>
        <v/>
      </c>
      <c r="J507" s="15" t="str">
        <f>IF(OR(I507="Overdue",I507="Partially paid · overdue"),DATEDIF(D507,Setup!$B$4,"D"),IF(OR(I507="Open",I507="Partially paid",I507="Due today"),0,""))</f>
        <v/>
      </c>
      <c r="K507" s="5"/>
      <c r="L507" t="str">
        <f>IF(A507="","","k"&amp;SUBSTITUTE(SUBSTITUTE(SUBSTITUTE(SUBSTITUTE(SUBSTITUTE(SUBSTITUTE(A507,"~","{t}"),"*","{s}"),"?","{q}"),"&lt;","{lt}"),"&gt;","{gt}"),"=","{eq}"))</f>
        <v/>
      </c>
    </row>
    <row r="508" spans="1:12" x14ac:dyDescent="0.25">
      <c r="A508" s="5"/>
      <c r="B508" s="5"/>
      <c r="C508" s="8"/>
      <c r="D508" s="8"/>
      <c r="E508" s="12"/>
      <c r="F508" s="12"/>
      <c r="G508" s="13" t="str">
        <f>IF(OR(I508="Open",I508="Partially paid",I508="Due today",I508="Overdue",I508="Partially paid · overdue",I508="Paid",I508="Set as-of date"),ROUND(E508-IF(F508="",0,F508),2),"")</f>
        <v/>
      </c>
      <c r="H508" s="8"/>
      <c r="I508" s="14" t="str">
        <f>IF(AND(A508="",B508="",C508="",D508="",E508="",F508="",H508=""),"",IF(OR(A508="",B508="",C508="",D508="",E508=""),"Incomplete",IF(COUNTIF($L$5:$L$1004,L508)&gt;1,"Check invoice #",IF(OR(COUNT(E508)=0,AND(F508&lt;&gt;"",COUNT(F508)=0)),"Check payment",IF(OR(E508&lt;0,IF(F508="",0,F508)&lt;0,IF(F508="",0,F508)&gt;E508),"Check payment",IF(OR(COUNT(C508)=0,COUNT(D508)=0),"Check dates",IF(D508&lt;C508,"Check dates",IF(ROUND(E508-IF(F508="",0,F508),2)=0,"Paid",IF(Setup!$B$4="","Set as-of date",IF(D508=Setup!$B$4,"Due today",IF(D508&lt;Setup!$B$4,IF(IF(F508="",0,F508)&gt;0,"Partially paid · overdue","Overdue"),IF(IF(F508="",0,F508)&gt;0,"Partially paid","Open"))))))))))))</f>
        <v/>
      </c>
      <c r="J508" s="15" t="str">
        <f>IF(OR(I508="Overdue",I508="Partially paid · overdue"),DATEDIF(D508,Setup!$B$4,"D"),IF(OR(I508="Open",I508="Partially paid",I508="Due today"),0,""))</f>
        <v/>
      </c>
      <c r="K508" s="5"/>
      <c r="L508" t="str">
        <f>IF(A508="","","k"&amp;SUBSTITUTE(SUBSTITUTE(SUBSTITUTE(SUBSTITUTE(SUBSTITUTE(SUBSTITUTE(A508,"~","{t}"),"*","{s}"),"?","{q}"),"&lt;","{lt}"),"&gt;","{gt}"),"=","{eq}"))</f>
        <v/>
      </c>
    </row>
    <row r="509" spans="1:12" x14ac:dyDescent="0.25">
      <c r="A509" s="5"/>
      <c r="B509" s="5"/>
      <c r="C509" s="8"/>
      <c r="D509" s="8"/>
      <c r="E509" s="12"/>
      <c r="F509" s="12"/>
      <c r="G509" s="13" t="str">
        <f>IF(OR(I509="Open",I509="Partially paid",I509="Due today",I509="Overdue",I509="Partially paid · overdue",I509="Paid",I509="Set as-of date"),ROUND(E509-IF(F509="",0,F509),2),"")</f>
        <v/>
      </c>
      <c r="H509" s="8"/>
      <c r="I509" s="14" t="str">
        <f>IF(AND(A509="",B509="",C509="",D509="",E509="",F509="",H509=""),"",IF(OR(A509="",B509="",C509="",D509="",E509=""),"Incomplete",IF(COUNTIF($L$5:$L$1004,L509)&gt;1,"Check invoice #",IF(OR(COUNT(E509)=0,AND(F509&lt;&gt;"",COUNT(F509)=0)),"Check payment",IF(OR(E509&lt;0,IF(F509="",0,F509)&lt;0,IF(F509="",0,F509)&gt;E509),"Check payment",IF(OR(COUNT(C509)=0,COUNT(D509)=0),"Check dates",IF(D509&lt;C509,"Check dates",IF(ROUND(E509-IF(F509="",0,F509),2)=0,"Paid",IF(Setup!$B$4="","Set as-of date",IF(D509=Setup!$B$4,"Due today",IF(D509&lt;Setup!$B$4,IF(IF(F509="",0,F509)&gt;0,"Partially paid · overdue","Overdue"),IF(IF(F509="",0,F509)&gt;0,"Partially paid","Open"))))))))))))</f>
        <v/>
      </c>
      <c r="J509" s="15" t="str">
        <f>IF(OR(I509="Overdue",I509="Partially paid · overdue"),DATEDIF(D509,Setup!$B$4,"D"),IF(OR(I509="Open",I509="Partially paid",I509="Due today"),0,""))</f>
        <v/>
      </c>
      <c r="K509" s="5"/>
      <c r="L509" t="str">
        <f>IF(A509="","","k"&amp;SUBSTITUTE(SUBSTITUTE(SUBSTITUTE(SUBSTITUTE(SUBSTITUTE(SUBSTITUTE(A509,"~","{t}"),"*","{s}"),"?","{q}"),"&lt;","{lt}"),"&gt;","{gt}"),"=","{eq}"))</f>
        <v/>
      </c>
    </row>
    <row r="510" spans="1:12" x14ac:dyDescent="0.25">
      <c r="A510" s="5"/>
      <c r="B510" s="5"/>
      <c r="C510" s="8"/>
      <c r="D510" s="8"/>
      <c r="E510" s="12"/>
      <c r="F510" s="12"/>
      <c r="G510" s="13" t="str">
        <f>IF(OR(I510="Open",I510="Partially paid",I510="Due today",I510="Overdue",I510="Partially paid · overdue",I510="Paid",I510="Set as-of date"),ROUND(E510-IF(F510="",0,F510),2),"")</f>
        <v/>
      </c>
      <c r="H510" s="8"/>
      <c r="I510" s="14" t="str">
        <f>IF(AND(A510="",B510="",C510="",D510="",E510="",F510="",H510=""),"",IF(OR(A510="",B510="",C510="",D510="",E510=""),"Incomplete",IF(COUNTIF($L$5:$L$1004,L510)&gt;1,"Check invoice #",IF(OR(COUNT(E510)=0,AND(F510&lt;&gt;"",COUNT(F510)=0)),"Check payment",IF(OR(E510&lt;0,IF(F510="",0,F510)&lt;0,IF(F510="",0,F510)&gt;E510),"Check payment",IF(OR(COUNT(C510)=0,COUNT(D510)=0),"Check dates",IF(D510&lt;C510,"Check dates",IF(ROUND(E510-IF(F510="",0,F510),2)=0,"Paid",IF(Setup!$B$4="","Set as-of date",IF(D510=Setup!$B$4,"Due today",IF(D510&lt;Setup!$B$4,IF(IF(F510="",0,F510)&gt;0,"Partially paid · overdue","Overdue"),IF(IF(F510="",0,F510)&gt;0,"Partially paid","Open"))))))))))))</f>
        <v/>
      </c>
      <c r="J510" s="15" t="str">
        <f>IF(OR(I510="Overdue",I510="Partially paid · overdue"),DATEDIF(D510,Setup!$B$4,"D"),IF(OR(I510="Open",I510="Partially paid",I510="Due today"),0,""))</f>
        <v/>
      </c>
      <c r="K510" s="5"/>
      <c r="L510" t="str">
        <f>IF(A510="","","k"&amp;SUBSTITUTE(SUBSTITUTE(SUBSTITUTE(SUBSTITUTE(SUBSTITUTE(SUBSTITUTE(A510,"~","{t}"),"*","{s}"),"?","{q}"),"&lt;","{lt}"),"&gt;","{gt}"),"=","{eq}"))</f>
        <v/>
      </c>
    </row>
    <row r="511" spans="1:12" x14ac:dyDescent="0.25">
      <c r="A511" s="5"/>
      <c r="B511" s="5"/>
      <c r="C511" s="8"/>
      <c r="D511" s="8"/>
      <c r="E511" s="12"/>
      <c r="F511" s="12"/>
      <c r="G511" s="13" t="str">
        <f>IF(OR(I511="Open",I511="Partially paid",I511="Due today",I511="Overdue",I511="Partially paid · overdue",I511="Paid",I511="Set as-of date"),ROUND(E511-IF(F511="",0,F511),2),"")</f>
        <v/>
      </c>
      <c r="H511" s="8"/>
      <c r="I511" s="14" t="str">
        <f>IF(AND(A511="",B511="",C511="",D511="",E511="",F511="",H511=""),"",IF(OR(A511="",B511="",C511="",D511="",E511=""),"Incomplete",IF(COUNTIF($L$5:$L$1004,L511)&gt;1,"Check invoice #",IF(OR(COUNT(E511)=0,AND(F511&lt;&gt;"",COUNT(F511)=0)),"Check payment",IF(OR(E511&lt;0,IF(F511="",0,F511)&lt;0,IF(F511="",0,F511)&gt;E511),"Check payment",IF(OR(COUNT(C511)=0,COUNT(D511)=0),"Check dates",IF(D511&lt;C511,"Check dates",IF(ROUND(E511-IF(F511="",0,F511),2)=0,"Paid",IF(Setup!$B$4="","Set as-of date",IF(D511=Setup!$B$4,"Due today",IF(D511&lt;Setup!$B$4,IF(IF(F511="",0,F511)&gt;0,"Partially paid · overdue","Overdue"),IF(IF(F511="",0,F511)&gt;0,"Partially paid","Open"))))))))))))</f>
        <v/>
      </c>
      <c r="J511" s="15" t="str">
        <f>IF(OR(I511="Overdue",I511="Partially paid · overdue"),DATEDIF(D511,Setup!$B$4,"D"),IF(OR(I511="Open",I511="Partially paid",I511="Due today"),0,""))</f>
        <v/>
      </c>
      <c r="K511" s="5"/>
      <c r="L511" t="str">
        <f>IF(A511="","","k"&amp;SUBSTITUTE(SUBSTITUTE(SUBSTITUTE(SUBSTITUTE(SUBSTITUTE(SUBSTITUTE(A511,"~","{t}"),"*","{s}"),"?","{q}"),"&lt;","{lt}"),"&gt;","{gt}"),"=","{eq}"))</f>
        <v/>
      </c>
    </row>
    <row r="512" spans="1:12" x14ac:dyDescent="0.25">
      <c r="A512" s="5"/>
      <c r="B512" s="5"/>
      <c r="C512" s="8"/>
      <c r="D512" s="8"/>
      <c r="E512" s="12"/>
      <c r="F512" s="12"/>
      <c r="G512" s="13" t="str">
        <f>IF(OR(I512="Open",I512="Partially paid",I512="Due today",I512="Overdue",I512="Partially paid · overdue",I512="Paid",I512="Set as-of date"),ROUND(E512-IF(F512="",0,F512),2),"")</f>
        <v/>
      </c>
      <c r="H512" s="8"/>
      <c r="I512" s="14" t="str">
        <f>IF(AND(A512="",B512="",C512="",D512="",E512="",F512="",H512=""),"",IF(OR(A512="",B512="",C512="",D512="",E512=""),"Incomplete",IF(COUNTIF($L$5:$L$1004,L512)&gt;1,"Check invoice #",IF(OR(COUNT(E512)=0,AND(F512&lt;&gt;"",COUNT(F512)=0)),"Check payment",IF(OR(E512&lt;0,IF(F512="",0,F512)&lt;0,IF(F512="",0,F512)&gt;E512),"Check payment",IF(OR(COUNT(C512)=0,COUNT(D512)=0),"Check dates",IF(D512&lt;C512,"Check dates",IF(ROUND(E512-IF(F512="",0,F512),2)=0,"Paid",IF(Setup!$B$4="","Set as-of date",IF(D512=Setup!$B$4,"Due today",IF(D512&lt;Setup!$B$4,IF(IF(F512="",0,F512)&gt;0,"Partially paid · overdue","Overdue"),IF(IF(F512="",0,F512)&gt;0,"Partially paid","Open"))))))))))))</f>
        <v/>
      </c>
      <c r="J512" s="15" t="str">
        <f>IF(OR(I512="Overdue",I512="Partially paid · overdue"),DATEDIF(D512,Setup!$B$4,"D"),IF(OR(I512="Open",I512="Partially paid",I512="Due today"),0,""))</f>
        <v/>
      </c>
      <c r="K512" s="5"/>
      <c r="L512" t="str">
        <f>IF(A512="","","k"&amp;SUBSTITUTE(SUBSTITUTE(SUBSTITUTE(SUBSTITUTE(SUBSTITUTE(SUBSTITUTE(A512,"~","{t}"),"*","{s}"),"?","{q}"),"&lt;","{lt}"),"&gt;","{gt}"),"=","{eq}"))</f>
        <v/>
      </c>
    </row>
    <row r="513" spans="1:12" x14ac:dyDescent="0.25">
      <c r="A513" s="5"/>
      <c r="B513" s="5"/>
      <c r="C513" s="8"/>
      <c r="D513" s="8"/>
      <c r="E513" s="12"/>
      <c r="F513" s="12"/>
      <c r="G513" s="13" t="str">
        <f>IF(OR(I513="Open",I513="Partially paid",I513="Due today",I513="Overdue",I513="Partially paid · overdue",I513="Paid",I513="Set as-of date"),ROUND(E513-IF(F513="",0,F513),2),"")</f>
        <v/>
      </c>
      <c r="H513" s="8"/>
      <c r="I513" s="14" t="str">
        <f>IF(AND(A513="",B513="",C513="",D513="",E513="",F513="",H513=""),"",IF(OR(A513="",B513="",C513="",D513="",E513=""),"Incomplete",IF(COUNTIF($L$5:$L$1004,L513)&gt;1,"Check invoice #",IF(OR(COUNT(E513)=0,AND(F513&lt;&gt;"",COUNT(F513)=0)),"Check payment",IF(OR(E513&lt;0,IF(F513="",0,F513)&lt;0,IF(F513="",0,F513)&gt;E513),"Check payment",IF(OR(COUNT(C513)=0,COUNT(D513)=0),"Check dates",IF(D513&lt;C513,"Check dates",IF(ROUND(E513-IF(F513="",0,F513),2)=0,"Paid",IF(Setup!$B$4="","Set as-of date",IF(D513=Setup!$B$4,"Due today",IF(D513&lt;Setup!$B$4,IF(IF(F513="",0,F513)&gt;0,"Partially paid · overdue","Overdue"),IF(IF(F513="",0,F513)&gt;0,"Partially paid","Open"))))))))))))</f>
        <v/>
      </c>
      <c r="J513" s="15" t="str">
        <f>IF(OR(I513="Overdue",I513="Partially paid · overdue"),DATEDIF(D513,Setup!$B$4,"D"),IF(OR(I513="Open",I513="Partially paid",I513="Due today"),0,""))</f>
        <v/>
      </c>
      <c r="K513" s="5"/>
      <c r="L513" t="str">
        <f>IF(A513="","","k"&amp;SUBSTITUTE(SUBSTITUTE(SUBSTITUTE(SUBSTITUTE(SUBSTITUTE(SUBSTITUTE(A513,"~","{t}"),"*","{s}"),"?","{q}"),"&lt;","{lt}"),"&gt;","{gt}"),"=","{eq}"))</f>
        <v/>
      </c>
    </row>
    <row r="514" spans="1:12" x14ac:dyDescent="0.25">
      <c r="A514" s="5"/>
      <c r="B514" s="5"/>
      <c r="C514" s="8"/>
      <c r="D514" s="8"/>
      <c r="E514" s="12"/>
      <c r="F514" s="12"/>
      <c r="G514" s="13" t="str">
        <f>IF(OR(I514="Open",I514="Partially paid",I514="Due today",I514="Overdue",I514="Partially paid · overdue",I514="Paid",I514="Set as-of date"),ROUND(E514-IF(F514="",0,F514),2),"")</f>
        <v/>
      </c>
      <c r="H514" s="8"/>
      <c r="I514" s="14" t="str">
        <f>IF(AND(A514="",B514="",C514="",D514="",E514="",F514="",H514=""),"",IF(OR(A514="",B514="",C514="",D514="",E514=""),"Incomplete",IF(COUNTIF($L$5:$L$1004,L514)&gt;1,"Check invoice #",IF(OR(COUNT(E514)=0,AND(F514&lt;&gt;"",COUNT(F514)=0)),"Check payment",IF(OR(E514&lt;0,IF(F514="",0,F514)&lt;0,IF(F514="",0,F514)&gt;E514),"Check payment",IF(OR(COUNT(C514)=0,COUNT(D514)=0),"Check dates",IF(D514&lt;C514,"Check dates",IF(ROUND(E514-IF(F514="",0,F514),2)=0,"Paid",IF(Setup!$B$4="","Set as-of date",IF(D514=Setup!$B$4,"Due today",IF(D514&lt;Setup!$B$4,IF(IF(F514="",0,F514)&gt;0,"Partially paid · overdue","Overdue"),IF(IF(F514="",0,F514)&gt;0,"Partially paid","Open"))))))))))))</f>
        <v/>
      </c>
      <c r="J514" s="15" t="str">
        <f>IF(OR(I514="Overdue",I514="Partially paid · overdue"),DATEDIF(D514,Setup!$B$4,"D"),IF(OR(I514="Open",I514="Partially paid",I514="Due today"),0,""))</f>
        <v/>
      </c>
      <c r="K514" s="5"/>
      <c r="L514" t="str">
        <f>IF(A514="","","k"&amp;SUBSTITUTE(SUBSTITUTE(SUBSTITUTE(SUBSTITUTE(SUBSTITUTE(SUBSTITUTE(A514,"~","{t}"),"*","{s}"),"?","{q}"),"&lt;","{lt}"),"&gt;","{gt}"),"=","{eq}"))</f>
        <v/>
      </c>
    </row>
    <row r="515" spans="1:12" x14ac:dyDescent="0.25">
      <c r="A515" s="5"/>
      <c r="B515" s="5"/>
      <c r="C515" s="8"/>
      <c r="D515" s="8"/>
      <c r="E515" s="12"/>
      <c r="F515" s="12"/>
      <c r="G515" s="13" t="str">
        <f>IF(OR(I515="Open",I515="Partially paid",I515="Due today",I515="Overdue",I515="Partially paid · overdue",I515="Paid",I515="Set as-of date"),ROUND(E515-IF(F515="",0,F515),2),"")</f>
        <v/>
      </c>
      <c r="H515" s="8"/>
      <c r="I515" s="14" t="str">
        <f>IF(AND(A515="",B515="",C515="",D515="",E515="",F515="",H515=""),"",IF(OR(A515="",B515="",C515="",D515="",E515=""),"Incomplete",IF(COUNTIF($L$5:$L$1004,L515)&gt;1,"Check invoice #",IF(OR(COUNT(E515)=0,AND(F515&lt;&gt;"",COUNT(F515)=0)),"Check payment",IF(OR(E515&lt;0,IF(F515="",0,F515)&lt;0,IF(F515="",0,F515)&gt;E515),"Check payment",IF(OR(COUNT(C515)=0,COUNT(D515)=0),"Check dates",IF(D515&lt;C515,"Check dates",IF(ROUND(E515-IF(F515="",0,F515),2)=0,"Paid",IF(Setup!$B$4="","Set as-of date",IF(D515=Setup!$B$4,"Due today",IF(D515&lt;Setup!$B$4,IF(IF(F515="",0,F515)&gt;0,"Partially paid · overdue","Overdue"),IF(IF(F515="",0,F515)&gt;0,"Partially paid","Open"))))))))))))</f>
        <v/>
      </c>
      <c r="J515" s="15" t="str">
        <f>IF(OR(I515="Overdue",I515="Partially paid · overdue"),DATEDIF(D515,Setup!$B$4,"D"),IF(OR(I515="Open",I515="Partially paid",I515="Due today"),0,""))</f>
        <v/>
      </c>
      <c r="K515" s="5"/>
      <c r="L515" t="str">
        <f>IF(A515="","","k"&amp;SUBSTITUTE(SUBSTITUTE(SUBSTITUTE(SUBSTITUTE(SUBSTITUTE(SUBSTITUTE(A515,"~","{t}"),"*","{s}"),"?","{q}"),"&lt;","{lt}"),"&gt;","{gt}"),"=","{eq}"))</f>
        <v/>
      </c>
    </row>
    <row r="516" spans="1:12" x14ac:dyDescent="0.25">
      <c r="A516" s="5"/>
      <c r="B516" s="5"/>
      <c r="C516" s="8"/>
      <c r="D516" s="8"/>
      <c r="E516" s="12"/>
      <c r="F516" s="12"/>
      <c r="G516" s="13" t="str">
        <f>IF(OR(I516="Open",I516="Partially paid",I516="Due today",I516="Overdue",I516="Partially paid · overdue",I516="Paid",I516="Set as-of date"),ROUND(E516-IF(F516="",0,F516),2),"")</f>
        <v/>
      </c>
      <c r="H516" s="8"/>
      <c r="I516" s="14" t="str">
        <f>IF(AND(A516="",B516="",C516="",D516="",E516="",F516="",H516=""),"",IF(OR(A516="",B516="",C516="",D516="",E516=""),"Incomplete",IF(COUNTIF($L$5:$L$1004,L516)&gt;1,"Check invoice #",IF(OR(COUNT(E516)=0,AND(F516&lt;&gt;"",COUNT(F516)=0)),"Check payment",IF(OR(E516&lt;0,IF(F516="",0,F516)&lt;0,IF(F516="",0,F516)&gt;E516),"Check payment",IF(OR(COUNT(C516)=0,COUNT(D516)=0),"Check dates",IF(D516&lt;C516,"Check dates",IF(ROUND(E516-IF(F516="",0,F516),2)=0,"Paid",IF(Setup!$B$4="","Set as-of date",IF(D516=Setup!$B$4,"Due today",IF(D516&lt;Setup!$B$4,IF(IF(F516="",0,F516)&gt;0,"Partially paid · overdue","Overdue"),IF(IF(F516="",0,F516)&gt;0,"Partially paid","Open"))))))))))))</f>
        <v/>
      </c>
      <c r="J516" s="15" t="str">
        <f>IF(OR(I516="Overdue",I516="Partially paid · overdue"),DATEDIF(D516,Setup!$B$4,"D"),IF(OR(I516="Open",I516="Partially paid",I516="Due today"),0,""))</f>
        <v/>
      </c>
      <c r="K516" s="5"/>
      <c r="L516" t="str">
        <f>IF(A516="","","k"&amp;SUBSTITUTE(SUBSTITUTE(SUBSTITUTE(SUBSTITUTE(SUBSTITUTE(SUBSTITUTE(A516,"~","{t}"),"*","{s}"),"?","{q}"),"&lt;","{lt}"),"&gt;","{gt}"),"=","{eq}"))</f>
        <v/>
      </c>
    </row>
    <row r="517" spans="1:12" x14ac:dyDescent="0.25">
      <c r="A517" s="5"/>
      <c r="B517" s="5"/>
      <c r="C517" s="8"/>
      <c r="D517" s="8"/>
      <c r="E517" s="12"/>
      <c r="F517" s="12"/>
      <c r="G517" s="13" t="str">
        <f>IF(OR(I517="Open",I517="Partially paid",I517="Due today",I517="Overdue",I517="Partially paid · overdue",I517="Paid",I517="Set as-of date"),ROUND(E517-IF(F517="",0,F517),2),"")</f>
        <v/>
      </c>
      <c r="H517" s="8"/>
      <c r="I517" s="14" t="str">
        <f>IF(AND(A517="",B517="",C517="",D517="",E517="",F517="",H517=""),"",IF(OR(A517="",B517="",C517="",D517="",E517=""),"Incomplete",IF(COUNTIF($L$5:$L$1004,L517)&gt;1,"Check invoice #",IF(OR(COUNT(E517)=0,AND(F517&lt;&gt;"",COUNT(F517)=0)),"Check payment",IF(OR(E517&lt;0,IF(F517="",0,F517)&lt;0,IF(F517="",0,F517)&gt;E517),"Check payment",IF(OR(COUNT(C517)=0,COUNT(D517)=0),"Check dates",IF(D517&lt;C517,"Check dates",IF(ROUND(E517-IF(F517="",0,F517),2)=0,"Paid",IF(Setup!$B$4="","Set as-of date",IF(D517=Setup!$B$4,"Due today",IF(D517&lt;Setup!$B$4,IF(IF(F517="",0,F517)&gt;0,"Partially paid · overdue","Overdue"),IF(IF(F517="",0,F517)&gt;0,"Partially paid","Open"))))))))))))</f>
        <v/>
      </c>
      <c r="J517" s="15" t="str">
        <f>IF(OR(I517="Overdue",I517="Partially paid · overdue"),DATEDIF(D517,Setup!$B$4,"D"),IF(OR(I517="Open",I517="Partially paid",I517="Due today"),0,""))</f>
        <v/>
      </c>
      <c r="K517" s="5"/>
      <c r="L517" t="str">
        <f>IF(A517="","","k"&amp;SUBSTITUTE(SUBSTITUTE(SUBSTITUTE(SUBSTITUTE(SUBSTITUTE(SUBSTITUTE(A517,"~","{t}"),"*","{s}"),"?","{q}"),"&lt;","{lt}"),"&gt;","{gt}"),"=","{eq}"))</f>
        <v/>
      </c>
    </row>
    <row r="518" spans="1:12" x14ac:dyDescent="0.25">
      <c r="A518" s="5"/>
      <c r="B518" s="5"/>
      <c r="C518" s="8"/>
      <c r="D518" s="8"/>
      <c r="E518" s="12"/>
      <c r="F518" s="12"/>
      <c r="G518" s="13" t="str">
        <f>IF(OR(I518="Open",I518="Partially paid",I518="Due today",I518="Overdue",I518="Partially paid · overdue",I518="Paid",I518="Set as-of date"),ROUND(E518-IF(F518="",0,F518),2),"")</f>
        <v/>
      </c>
      <c r="H518" s="8"/>
      <c r="I518" s="14" t="str">
        <f>IF(AND(A518="",B518="",C518="",D518="",E518="",F518="",H518=""),"",IF(OR(A518="",B518="",C518="",D518="",E518=""),"Incomplete",IF(COUNTIF($L$5:$L$1004,L518)&gt;1,"Check invoice #",IF(OR(COUNT(E518)=0,AND(F518&lt;&gt;"",COUNT(F518)=0)),"Check payment",IF(OR(E518&lt;0,IF(F518="",0,F518)&lt;0,IF(F518="",0,F518)&gt;E518),"Check payment",IF(OR(COUNT(C518)=0,COUNT(D518)=0),"Check dates",IF(D518&lt;C518,"Check dates",IF(ROUND(E518-IF(F518="",0,F518),2)=0,"Paid",IF(Setup!$B$4="","Set as-of date",IF(D518=Setup!$B$4,"Due today",IF(D518&lt;Setup!$B$4,IF(IF(F518="",0,F518)&gt;0,"Partially paid · overdue","Overdue"),IF(IF(F518="",0,F518)&gt;0,"Partially paid","Open"))))))))))))</f>
        <v/>
      </c>
      <c r="J518" s="15" t="str">
        <f>IF(OR(I518="Overdue",I518="Partially paid · overdue"),DATEDIF(D518,Setup!$B$4,"D"),IF(OR(I518="Open",I518="Partially paid",I518="Due today"),0,""))</f>
        <v/>
      </c>
      <c r="K518" s="5"/>
      <c r="L518" t="str">
        <f>IF(A518="","","k"&amp;SUBSTITUTE(SUBSTITUTE(SUBSTITUTE(SUBSTITUTE(SUBSTITUTE(SUBSTITUTE(A518,"~","{t}"),"*","{s}"),"?","{q}"),"&lt;","{lt}"),"&gt;","{gt}"),"=","{eq}"))</f>
        <v/>
      </c>
    </row>
    <row r="519" spans="1:12" x14ac:dyDescent="0.25">
      <c r="A519" s="5"/>
      <c r="B519" s="5"/>
      <c r="C519" s="8"/>
      <c r="D519" s="8"/>
      <c r="E519" s="12"/>
      <c r="F519" s="12"/>
      <c r="G519" s="13" t="str">
        <f>IF(OR(I519="Open",I519="Partially paid",I519="Due today",I519="Overdue",I519="Partially paid · overdue",I519="Paid",I519="Set as-of date"),ROUND(E519-IF(F519="",0,F519),2),"")</f>
        <v/>
      </c>
      <c r="H519" s="8"/>
      <c r="I519" s="14" t="str">
        <f>IF(AND(A519="",B519="",C519="",D519="",E519="",F519="",H519=""),"",IF(OR(A519="",B519="",C519="",D519="",E519=""),"Incomplete",IF(COUNTIF($L$5:$L$1004,L519)&gt;1,"Check invoice #",IF(OR(COUNT(E519)=0,AND(F519&lt;&gt;"",COUNT(F519)=0)),"Check payment",IF(OR(E519&lt;0,IF(F519="",0,F519)&lt;0,IF(F519="",0,F519)&gt;E519),"Check payment",IF(OR(COUNT(C519)=0,COUNT(D519)=0),"Check dates",IF(D519&lt;C519,"Check dates",IF(ROUND(E519-IF(F519="",0,F519),2)=0,"Paid",IF(Setup!$B$4="","Set as-of date",IF(D519=Setup!$B$4,"Due today",IF(D519&lt;Setup!$B$4,IF(IF(F519="",0,F519)&gt;0,"Partially paid · overdue","Overdue"),IF(IF(F519="",0,F519)&gt;0,"Partially paid","Open"))))))))))))</f>
        <v/>
      </c>
      <c r="J519" s="15" t="str">
        <f>IF(OR(I519="Overdue",I519="Partially paid · overdue"),DATEDIF(D519,Setup!$B$4,"D"),IF(OR(I519="Open",I519="Partially paid",I519="Due today"),0,""))</f>
        <v/>
      </c>
      <c r="K519" s="5"/>
      <c r="L519" t="str">
        <f>IF(A519="","","k"&amp;SUBSTITUTE(SUBSTITUTE(SUBSTITUTE(SUBSTITUTE(SUBSTITUTE(SUBSTITUTE(A519,"~","{t}"),"*","{s}"),"?","{q}"),"&lt;","{lt}"),"&gt;","{gt}"),"=","{eq}"))</f>
        <v/>
      </c>
    </row>
    <row r="520" spans="1:12" x14ac:dyDescent="0.25">
      <c r="A520" s="5"/>
      <c r="B520" s="5"/>
      <c r="C520" s="8"/>
      <c r="D520" s="8"/>
      <c r="E520" s="12"/>
      <c r="F520" s="12"/>
      <c r="G520" s="13" t="str">
        <f>IF(OR(I520="Open",I520="Partially paid",I520="Due today",I520="Overdue",I520="Partially paid · overdue",I520="Paid",I520="Set as-of date"),ROUND(E520-IF(F520="",0,F520),2),"")</f>
        <v/>
      </c>
      <c r="H520" s="8"/>
      <c r="I520" s="14" t="str">
        <f>IF(AND(A520="",B520="",C520="",D520="",E520="",F520="",H520=""),"",IF(OR(A520="",B520="",C520="",D520="",E520=""),"Incomplete",IF(COUNTIF($L$5:$L$1004,L520)&gt;1,"Check invoice #",IF(OR(COUNT(E520)=0,AND(F520&lt;&gt;"",COUNT(F520)=0)),"Check payment",IF(OR(E520&lt;0,IF(F520="",0,F520)&lt;0,IF(F520="",0,F520)&gt;E520),"Check payment",IF(OR(COUNT(C520)=0,COUNT(D520)=0),"Check dates",IF(D520&lt;C520,"Check dates",IF(ROUND(E520-IF(F520="",0,F520),2)=0,"Paid",IF(Setup!$B$4="","Set as-of date",IF(D520=Setup!$B$4,"Due today",IF(D520&lt;Setup!$B$4,IF(IF(F520="",0,F520)&gt;0,"Partially paid · overdue","Overdue"),IF(IF(F520="",0,F520)&gt;0,"Partially paid","Open"))))))))))))</f>
        <v/>
      </c>
      <c r="J520" s="15" t="str">
        <f>IF(OR(I520="Overdue",I520="Partially paid · overdue"),DATEDIF(D520,Setup!$B$4,"D"),IF(OR(I520="Open",I520="Partially paid",I520="Due today"),0,""))</f>
        <v/>
      </c>
      <c r="K520" s="5"/>
      <c r="L520" t="str">
        <f>IF(A520="","","k"&amp;SUBSTITUTE(SUBSTITUTE(SUBSTITUTE(SUBSTITUTE(SUBSTITUTE(SUBSTITUTE(A520,"~","{t}"),"*","{s}"),"?","{q}"),"&lt;","{lt}"),"&gt;","{gt}"),"=","{eq}"))</f>
        <v/>
      </c>
    </row>
    <row r="521" spans="1:12" x14ac:dyDescent="0.25">
      <c r="A521" s="5"/>
      <c r="B521" s="5"/>
      <c r="C521" s="8"/>
      <c r="D521" s="8"/>
      <c r="E521" s="12"/>
      <c r="F521" s="12"/>
      <c r="G521" s="13" t="str">
        <f>IF(OR(I521="Open",I521="Partially paid",I521="Due today",I521="Overdue",I521="Partially paid · overdue",I521="Paid",I521="Set as-of date"),ROUND(E521-IF(F521="",0,F521),2),"")</f>
        <v/>
      </c>
      <c r="H521" s="8"/>
      <c r="I521" s="14" t="str">
        <f>IF(AND(A521="",B521="",C521="",D521="",E521="",F521="",H521=""),"",IF(OR(A521="",B521="",C521="",D521="",E521=""),"Incomplete",IF(COUNTIF($L$5:$L$1004,L521)&gt;1,"Check invoice #",IF(OR(COUNT(E521)=0,AND(F521&lt;&gt;"",COUNT(F521)=0)),"Check payment",IF(OR(E521&lt;0,IF(F521="",0,F521)&lt;0,IF(F521="",0,F521)&gt;E521),"Check payment",IF(OR(COUNT(C521)=0,COUNT(D521)=0),"Check dates",IF(D521&lt;C521,"Check dates",IF(ROUND(E521-IF(F521="",0,F521),2)=0,"Paid",IF(Setup!$B$4="","Set as-of date",IF(D521=Setup!$B$4,"Due today",IF(D521&lt;Setup!$B$4,IF(IF(F521="",0,F521)&gt;0,"Partially paid · overdue","Overdue"),IF(IF(F521="",0,F521)&gt;0,"Partially paid","Open"))))))))))))</f>
        <v/>
      </c>
      <c r="J521" s="15" t="str">
        <f>IF(OR(I521="Overdue",I521="Partially paid · overdue"),DATEDIF(D521,Setup!$B$4,"D"),IF(OR(I521="Open",I521="Partially paid",I521="Due today"),0,""))</f>
        <v/>
      </c>
      <c r="K521" s="5"/>
      <c r="L521" t="str">
        <f>IF(A521="","","k"&amp;SUBSTITUTE(SUBSTITUTE(SUBSTITUTE(SUBSTITUTE(SUBSTITUTE(SUBSTITUTE(A521,"~","{t}"),"*","{s}"),"?","{q}"),"&lt;","{lt}"),"&gt;","{gt}"),"=","{eq}"))</f>
        <v/>
      </c>
    </row>
    <row r="522" spans="1:12" x14ac:dyDescent="0.25">
      <c r="A522" s="5"/>
      <c r="B522" s="5"/>
      <c r="C522" s="8"/>
      <c r="D522" s="8"/>
      <c r="E522" s="12"/>
      <c r="F522" s="12"/>
      <c r="G522" s="13" t="str">
        <f>IF(OR(I522="Open",I522="Partially paid",I522="Due today",I522="Overdue",I522="Partially paid · overdue",I522="Paid",I522="Set as-of date"),ROUND(E522-IF(F522="",0,F522),2),"")</f>
        <v/>
      </c>
      <c r="H522" s="8"/>
      <c r="I522" s="14" t="str">
        <f>IF(AND(A522="",B522="",C522="",D522="",E522="",F522="",H522=""),"",IF(OR(A522="",B522="",C522="",D522="",E522=""),"Incomplete",IF(COUNTIF($L$5:$L$1004,L522)&gt;1,"Check invoice #",IF(OR(COUNT(E522)=0,AND(F522&lt;&gt;"",COUNT(F522)=0)),"Check payment",IF(OR(E522&lt;0,IF(F522="",0,F522)&lt;0,IF(F522="",0,F522)&gt;E522),"Check payment",IF(OR(COUNT(C522)=0,COUNT(D522)=0),"Check dates",IF(D522&lt;C522,"Check dates",IF(ROUND(E522-IF(F522="",0,F522),2)=0,"Paid",IF(Setup!$B$4="","Set as-of date",IF(D522=Setup!$B$4,"Due today",IF(D522&lt;Setup!$B$4,IF(IF(F522="",0,F522)&gt;0,"Partially paid · overdue","Overdue"),IF(IF(F522="",0,F522)&gt;0,"Partially paid","Open"))))))))))))</f>
        <v/>
      </c>
      <c r="J522" s="15" t="str">
        <f>IF(OR(I522="Overdue",I522="Partially paid · overdue"),DATEDIF(D522,Setup!$B$4,"D"),IF(OR(I522="Open",I522="Partially paid",I522="Due today"),0,""))</f>
        <v/>
      </c>
      <c r="K522" s="5"/>
      <c r="L522" t="str">
        <f>IF(A522="","","k"&amp;SUBSTITUTE(SUBSTITUTE(SUBSTITUTE(SUBSTITUTE(SUBSTITUTE(SUBSTITUTE(A522,"~","{t}"),"*","{s}"),"?","{q}"),"&lt;","{lt}"),"&gt;","{gt}"),"=","{eq}"))</f>
        <v/>
      </c>
    </row>
    <row r="523" spans="1:12" x14ac:dyDescent="0.25">
      <c r="A523" s="5"/>
      <c r="B523" s="5"/>
      <c r="C523" s="8"/>
      <c r="D523" s="8"/>
      <c r="E523" s="12"/>
      <c r="F523" s="12"/>
      <c r="G523" s="13" t="str">
        <f>IF(OR(I523="Open",I523="Partially paid",I523="Due today",I523="Overdue",I523="Partially paid · overdue",I523="Paid",I523="Set as-of date"),ROUND(E523-IF(F523="",0,F523),2),"")</f>
        <v/>
      </c>
      <c r="H523" s="8"/>
      <c r="I523" s="14" t="str">
        <f>IF(AND(A523="",B523="",C523="",D523="",E523="",F523="",H523=""),"",IF(OR(A523="",B523="",C523="",D523="",E523=""),"Incomplete",IF(COUNTIF($L$5:$L$1004,L523)&gt;1,"Check invoice #",IF(OR(COUNT(E523)=0,AND(F523&lt;&gt;"",COUNT(F523)=0)),"Check payment",IF(OR(E523&lt;0,IF(F523="",0,F523)&lt;0,IF(F523="",0,F523)&gt;E523),"Check payment",IF(OR(COUNT(C523)=0,COUNT(D523)=0),"Check dates",IF(D523&lt;C523,"Check dates",IF(ROUND(E523-IF(F523="",0,F523),2)=0,"Paid",IF(Setup!$B$4="","Set as-of date",IF(D523=Setup!$B$4,"Due today",IF(D523&lt;Setup!$B$4,IF(IF(F523="",0,F523)&gt;0,"Partially paid · overdue","Overdue"),IF(IF(F523="",0,F523)&gt;0,"Partially paid","Open"))))))))))))</f>
        <v/>
      </c>
      <c r="J523" s="15" t="str">
        <f>IF(OR(I523="Overdue",I523="Partially paid · overdue"),DATEDIF(D523,Setup!$B$4,"D"),IF(OR(I523="Open",I523="Partially paid",I523="Due today"),0,""))</f>
        <v/>
      </c>
      <c r="K523" s="5"/>
      <c r="L523" t="str">
        <f>IF(A523="","","k"&amp;SUBSTITUTE(SUBSTITUTE(SUBSTITUTE(SUBSTITUTE(SUBSTITUTE(SUBSTITUTE(A523,"~","{t}"),"*","{s}"),"?","{q}"),"&lt;","{lt}"),"&gt;","{gt}"),"=","{eq}"))</f>
        <v/>
      </c>
    </row>
    <row r="524" spans="1:12" x14ac:dyDescent="0.25">
      <c r="A524" s="5"/>
      <c r="B524" s="5"/>
      <c r="C524" s="8"/>
      <c r="D524" s="8"/>
      <c r="E524" s="12"/>
      <c r="F524" s="12"/>
      <c r="G524" s="13" t="str">
        <f>IF(OR(I524="Open",I524="Partially paid",I524="Due today",I524="Overdue",I524="Partially paid · overdue",I524="Paid",I524="Set as-of date"),ROUND(E524-IF(F524="",0,F524),2),"")</f>
        <v/>
      </c>
      <c r="H524" s="8"/>
      <c r="I524" s="14" t="str">
        <f>IF(AND(A524="",B524="",C524="",D524="",E524="",F524="",H524=""),"",IF(OR(A524="",B524="",C524="",D524="",E524=""),"Incomplete",IF(COUNTIF($L$5:$L$1004,L524)&gt;1,"Check invoice #",IF(OR(COUNT(E524)=0,AND(F524&lt;&gt;"",COUNT(F524)=0)),"Check payment",IF(OR(E524&lt;0,IF(F524="",0,F524)&lt;0,IF(F524="",0,F524)&gt;E524),"Check payment",IF(OR(COUNT(C524)=0,COUNT(D524)=0),"Check dates",IF(D524&lt;C524,"Check dates",IF(ROUND(E524-IF(F524="",0,F524),2)=0,"Paid",IF(Setup!$B$4="","Set as-of date",IF(D524=Setup!$B$4,"Due today",IF(D524&lt;Setup!$B$4,IF(IF(F524="",0,F524)&gt;0,"Partially paid · overdue","Overdue"),IF(IF(F524="",0,F524)&gt;0,"Partially paid","Open"))))))))))))</f>
        <v/>
      </c>
      <c r="J524" s="15" t="str">
        <f>IF(OR(I524="Overdue",I524="Partially paid · overdue"),DATEDIF(D524,Setup!$B$4,"D"),IF(OR(I524="Open",I524="Partially paid",I524="Due today"),0,""))</f>
        <v/>
      </c>
      <c r="K524" s="5"/>
      <c r="L524" t="str">
        <f>IF(A524="","","k"&amp;SUBSTITUTE(SUBSTITUTE(SUBSTITUTE(SUBSTITUTE(SUBSTITUTE(SUBSTITUTE(A524,"~","{t}"),"*","{s}"),"?","{q}"),"&lt;","{lt}"),"&gt;","{gt}"),"=","{eq}"))</f>
        <v/>
      </c>
    </row>
    <row r="525" spans="1:12" x14ac:dyDescent="0.25">
      <c r="A525" s="5"/>
      <c r="B525" s="5"/>
      <c r="C525" s="8"/>
      <c r="D525" s="8"/>
      <c r="E525" s="12"/>
      <c r="F525" s="12"/>
      <c r="G525" s="13" t="str">
        <f>IF(OR(I525="Open",I525="Partially paid",I525="Due today",I525="Overdue",I525="Partially paid · overdue",I525="Paid",I525="Set as-of date"),ROUND(E525-IF(F525="",0,F525),2),"")</f>
        <v/>
      </c>
      <c r="H525" s="8"/>
      <c r="I525" s="14" t="str">
        <f>IF(AND(A525="",B525="",C525="",D525="",E525="",F525="",H525=""),"",IF(OR(A525="",B525="",C525="",D525="",E525=""),"Incomplete",IF(COUNTIF($L$5:$L$1004,L525)&gt;1,"Check invoice #",IF(OR(COUNT(E525)=0,AND(F525&lt;&gt;"",COUNT(F525)=0)),"Check payment",IF(OR(E525&lt;0,IF(F525="",0,F525)&lt;0,IF(F525="",0,F525)&gt;E525),"Check payment",IF(OR(COUNT(C525)=0,COUNT(D525)=0),"Check dates",IF(D525&lt;C525,"Check dates",IF(ROUND(E525-IF(F525="",0,F525),2)=0,"Paid",IF(Setup!$B$4="","Set as-of date",IF(D525=Setup!$B$4,"Due today",IF(D525&lt;Setup!$B$4,IF(IF(F525="",0,F525)&gt;0,"Partially paid · overdue","Overdue"),IF(IF(F525="",0,F525)&gt;0,"Partially paid","Open"))))))))))))</f>
        <v/>
      </c>
      <c r="J525" s="15" t="str">
        <f>IF(OR(I525="Overdue",I525="Partially paid · overdue"),DATEDIF(D525,Setup!$B$4,"D"),IF(OR(I525="Open",I525="Partially paid",I525="Due today"),0,""))</f>
        <v/>
      </c>
      <c r="K525" s="5"/>
      <c r="L525" t="str">
        <f>IF(A525="","","k"&amp;SUBSTITUTE(SUBSTITUTE(SUBSTITUTE(SUBSTITUTE(SUBSTITUTE(SUBSTITUTE(A525,"~","{t}"),"*","{s}"),"?","{q}"),"&lt;","{lt}"),"&gt;","{gt}"),"=","{eq}"))</f>
        <v/>
      </c>
    </row>
    <row r="526" spans="1:12" x14ac:dyDescent="0.25">
      <c r="A526" s="5"/>
      <c r="B526" s="5"/>
      <c r="C526" s="8"/>
      <c r="D526" s="8"/>
      <c r="E526" s="12"/>
      <c r="F526" s="12"/>
      <c r="G526" s="13" t="str">
        <f>IF(OR(I526="Open",I526="Partially paid",I526="Due today",I526="Overdue",I526="Partially paid · overdue",I526="Paid",I526="Set as-of date"),ROUND(E526-IF(F526="",0,F526),2),"")</f>
        <v/>
      </c>
      <c r="H526" s="8"/>
      <c r="I526" s="14" t="str">
        <f>IF(AND(A526="",B526="",C526="",D526="",E526="",F526="",H526=""),"",IF(OR(A526="",B526="",C526="",D526="",E526=""),"Incomplete",IF(COUNTIF($L$5:$L$1004,L526)&gt;1,"Check invoice #",IF(OR(COUNT(E526)=0,AND(F526&lt;&gt;"",COUNT(F526)=0)),"Check payment",IF(OR(E526&lt;0,IF(F526="",0,F526)&lt;0,IF(F526="",0,F526)&gt;E526),"Check payment",IF(OR(COUNT(C526)=0,COUNT(D526)=0),"Check dates",IF(D526&lt;C526,"Check dates",IF(ROUND(E526-IF(F526="",0,F526),2)=0,"Paid",IF(Setup!$B$4="","Set as-of date",IF(D526=Setup!$B$4,"Due today",IF(D526&lt;Setup!$B$4,IF(IF(F526="",0,F526)&gt;0,"Partially paid · overdue","Overdue"),IF(IF(F526="",0,F526)&gt;0,"Partially paid","Open"))))))))))))</f>
        <v/>
      </c>
      <c r="J526" s="15" t="str">
        <f>IF(OR(I526="Overdue",I526="Partially paid · overdue"),DATEDIF(D526,Setup!$B$4,"D"),IF(OR(I526="Open",I526="Partially paid",I526="Due today"),0,""))</f>
        <v/>
      </c>
      <c r="K526" s="5"/>
      <c r="L526" t="str">
        <f>IF(A526="","","k"&amp;SUBSTITUTE(SUBSTITUTE(SUBSTITUTE(SUBSTITUTE(SUBSTITUTE(SUBSTITUTE(A526,"~","{t}"),"*","{s}"),"?","{q}"),"&lt;","{lt}"),"&gt;","{gt}"),"=","{eq}"))</f>
        <v/>
      </c>
    </row>
    <row r="527" spans="1:12" x14ac:dyDescent="0.25">
      <c r="A527" s="5"/>
      <c r="B527" s="5"/>
      <c r="C527" s="8"/>
      <c r="D527" s="8"/>
      <c r="E527" s="12"/>
      <c r="F527" s="12"/>
      <c r="G527" s="13" t="str">
        <f>IF(OR(I527="Open",I527="Partially paid",I527="Due today",I527="Overdue",I527="Partially paid · overdue",I527="Paid",I527="Set as-of date"),ROUND(E527-IF(F527="",0,F527),2),"")</f>
        <v/>
      </c>
      <c r="H527" s="8"/>
      <c r="I527" s="14" t="str">
        <f>IF(AND(A527="",B527="",C527="",D527="",E527="",F527="",H527=""),"",IF(OR(A527="",B527="",C527="",D527="",E527=""),"Incomplete",IF(COUNTIF($L$5:$L$1004,L527)&gt;1,"Check invoice #",IF(OR(COUNT(E527)=0,AND(F527&lt;&gt;"",COUNT(F527)=0)),"Check payment",IF(OR(E527&lt;0,IF(F527="",0,F527)&lt;0,IF(F527="",0,F527)&gt;E527),"Check payment",IF(OR(COUNT(C527)=0,COUNT(D527)=0),"Check dates",IF(D527&lt;C527,"Check dates",IF(ROUND(E527-IF(F527="",0,F527),2)=0,"Paid",IF(Setup!$B$4="","Set as-of date",IF(D527=Setup!$B$4,"Due today",IF(D527&lt;Setup!$B$4,IF(IF(F527="",0,F527)&gt;0,"Partially paid · overdue","Overdue"),IF(IF(F527="",0,F527)&gt;0,"Partially paid","Open"))))))))))))</f>
        <v/>
      </c>
      <c r="J527" s="15" t="str">
        <f>IF(OR(I527="Overdue",I527="Partially paid · overdue"),DATEDIF(D527,Setup!$B$4,"D"),IF(OR(I527="Open",I527="Partially paid",I527="Due today"),0,""))</f>
        <v/>
      </c>
      <c r="K527" s="5"/>
      <c r="L527" t="str">
        <f>IF(A527="","","k"&amp;SUBSTITUTE(SUBSTITUTE(SUBSTITUTE(SUBSTITUTE(SUBSTITUTE(SUBSTITUTE(A527,"~","{t}"),"*","{s}"),"?","{q}"),"&lt;","{lt}"),"&gt;","{gt}"),"=","{eq}"))</f>
        <v/>
      </c>
    </row>
    <row r="528" spans="1:12" x14ac:dyDescent="0.25">
      <c r="A528" s="5"/>
      <c r="B528" s="5"/>
      <c r="C528" s="8"/>
      <c r="D528" s="8"/>
      <c r="E528" s="12"/>
      <c r="F528" s="12"/>
      <c r="G528" s="13" t="str">
        <f>IF(OR(I528="Open",I528="Partially paid",I528="Due today",I528="Overdue",I528="Partially paid · overdue",I528="Paid",I528="Set as-of date"),ROUND(E528-IF(F528="",0,F528),2),"")</f>
        <v/>
      </c>
      <c r="H528" s="8"/>
      <c r="I528" s="14" t="str">
        <f>IF(AND(A528="",B528="",C528="",D528="",E528="",F528="",H528=""),"",IF(OR(A528="",B528="",C528="",D528="",E528=""),"Incomplete",IF(COUNTIF($L$5:$L$1004,L528)&gt;1,"Check invoice #",IF(OR(COUNT(E528)=0,AND(F528&lt;&gt;"",COUNT(F528)=0)),"Check payment",IF(OR(E528&lt;0,IF(F528="",0,F528)&lt;0,IF(F528="",0,F528)&gt;E528),"Check payment",IF(OR(COUNT(C528)=0,COUNT(D528)=0),"Check dates",IF(D528&lt;C528,"Check dates",IF(ROUND(E528-IF(F528="",0,F528),2)=0,"Paid",IF(Setup!$B$4="","Set as-of date",IF(D528=Setup!$B$4,"Due today",IF(D528&lt;Setup!$B$4,IF(IF(F528="",0,F528)&gt;0,"Partially paid · overdue","Overdue"),IF(IF(F528="",0,F528)&gt;0,"Partially paid","Open"))))))))))))</f>
        <v/>
      </c>
      <c r="J528" s="15" t="str">
        <f>IF(OR(I528="Overdue",I528="Partially paid · overdue"),DATEDIF(D528,Setup!$B$4,"D"),IF(OR(I528="Open",I528="Partially paid",I528="Due today"),0,""))</f>
        <v/>
      </c>
      <c r="K528" s="5"/>
      <c r="L528" t="str">
        <f>IF(A528="","","k"&amp;SUBSTITUTE(SUBSTITUTE(SUBSTITUTE(SUBSTITUTE(SUBSTITUTE(SUBSTITUTE(A528,"~","{t}"),"*","{s}"),"?","{q}"),"&lt;","{lt}"),"&gt;","{gt}"),"=","{eq}"))</f>
        <v/>
      </c>
    </row>
    <row r="529" spans="1:12" x14ac:dyDescent="0.25">
      <c r="A529" s="5"/>
      <c r="B529" s="5"/>
      <c r="C529" s="8"/>
      <c r="D529" s="8"/>
      <c r="E529" s="12"/>
      <c r="F529" s="12"/>
      <c r="G529" s="13" t="str">
        <f>IF(OR(I529="Open",I529="Partially paid",I529="Due today",I529="Overdue",I529="Partially paid · overdue",I529="Paid",I529="Set as-of date"),ROUND(E529-IF(F529="",0,F529),2),"")</f>
        <v/>
      </c>
      <c r="H529" s="8"/>
      <c r="I529" s="14" t="str">
        <f>IF(AND(A529="",B529="",C529="",D529="",E529="",F529="",H529=""),"",IF(OR(A529="",B529="",C529="",D529="",E529=""),"Incomplete",IF(COUNTIF($L$5:$L$1004,L529)&gt;1,"Check invoice #",IF(OR(COUNT(E529)=0,AND(F529&lt;&gt;"",COUNT(F529)=0)),"Check payment",IF(OR(E529&lt;0,IF(F529="",0,F529)&lt;0,IF(F529="",0,F529)&gt;E529),"Check payment",IF(OR(COUNT(C529)=0,COUNT(D529)=0),"Check dates",IF(D529&lt;C529,"Check dates",IF(ROUND(E529-IF(F529="",0,F529),2)=0,"Paid",IF(Setup!$B$4="","Set as-of date",IF(D529=Setup!$B$4,"Due today",IF(D529&lt;Setup!$B$4,IF(IF(F529="",0,F529)&gt;0,"Partially paid · overdue","Overdue"),IF(IF(F529="",0,F529)&gt;0,"Partially paid","Open"))))))))))))</f>
        <v/>
      </c>
      <c r="J529" s="15" t="str">
        <f>IF(OR(I529="Overdue",I529="Partially paid · overdue"),DATEDIF(D529,Setup!$B$4,"D"),IF(OR(I529="Open",I529="Partially paid",I529="Due today"),0,""))</f>
        <v/>
      </c>
      <c r="K529" s="5"/>
      <c r="L529" t="str">
        <f>IF(A529="","","k"&amp;SUBSTITUTE(SUBSTITUTE(SUBSTITUTE(SUBSTITUTE(SUBSTITUTE(SUBSTITUTE(A529,"~","{t}"),"*","{s}"),"?","{q}"),"&lt;","{lt}"),"&gt;","{gt}"),"=","{eq}"))</f>
        <v/>
      </c>
    </row>
    <row r="530" spans="1:12" x14ac:dyDescent="0.25">
      <c r="A530" s="5"/>
      <c r="B530" s="5"/>
      <c r="C530" s="8"/>
      <c r="D530" s="8"/>
      <c r="E530" s="12"/>
      <c r="F530" s="12"/>
      <c r="G530" s="13" t="str">
        <f>IF(OR(I530="Open",I530="Partially paid",I530="Due today",I530="Overdue",I530="Partially paid · overdue",I530="Paid",I530="Set as-of date"),ROUND(E530-IF(F530="",0,F530),2),"")</f>
        <v/>
      </c>
      <c r="H530" s="8"/>
      <c r="I530" s="14" t="str">
        <f>IF(AND(A530="",B530="",C530="",D530="",E530="",F530="",H530=""),"",IF(OR(A530="",B530="",C530="",D530="",E530=""),"Incomplete",IF(COUNTIF($L$5:$L$1004,L530)&gt;1,"Check invoice #",IF(OR(COUNT(E530)=0,AND(F530&lt;&gt;"",COUNT(F530)=0)),"Check payment",IF(OR(E530&lt;0,IF(F530="",0,F530)&lt;0,IF(F530="",0,F530)&gt;E530),"Check payment",IF(OR(COUNT(C530)=0,COUNT(D530)=0),"Check dates",IF(D530&lt;C530,"Check dates",IF(ROUND(E530-IF(F530="",0,F530),2)=0,"Paid",IF(Setup!$B$4="","Set as-of date",IF(D530=Setup!$B$4,"Due today",IF(D530&lt;Setup!$B$4,IF(IF(F530="",0,F530)&gt;0,"Partially paid · overdue","Overdue"),IF(IF(F530="",0,F530)&gt;0,"Partially paid","Open"))))))))))))</f>
        <v/>
      </c>
      <c r="J530" s="15" t="str">
        <f>IF(OR(I530="Overdue",I530="Partially paid · overdue"),DATEDIF(D530,Setup!$B$4,"D"),IF(OR(I530="Open",I530="Partially paid",I530="Due today"),0,""))</f>
        <v/>
      </c>
      <c r="K530" s="5"/>
      <c r="L530" t="str">
        <f>IF(A530="","","k"&amp;SUBSTITUTE(SUBSTITUTE(SUBSTITUTE(SUBSTITUTE(SUBSTITUTE(SUBSTITUTE(A530,"~","{t}"),"*","{s}"),"?","{q}"),"&lt;","{lt}"),"&gt;","{gt}"),"=","{eq}"))</f>
        <v/>
      </c>
    </row>
    <row r="531" spans="1:12" x14ac:dyDescent="0.25">
      <c r="A531" s="5"/>
      <c r="B531" s="5"/>
      <c r="C531" s="8"/>
      <c r="D531" s="8"/>
      <c r="E531" s="12"/>
      <c r="F531" s="12"/>
      <c r="G531" s="13" t="str">
        <f>IF(OR(I531="Open",I531="Partially paid",I531="Due today",I531="Overdue",I531="Partially paid · overdue",I531="Paid",I531="Set as-of date"),ROUND(E531-IF(F531="",0,F531),2),"")</f>
        <v/>
      </c>
      <c r="H531" s="8"/>
      <c r="I531" s="14" t="str">
        <f>IF(AND(A531="",B531="",C531="",D531="",E531="",F531="",H531=""),"",IF(OR(A531="",B531="",C531="",D531="",E531=""),"Incomplete",IF(COUNTIF($L$5:$L$1004,L531)&gt;1,"Check invoice #",IF(OR(COUNT(E531)=0,AND(F531&lt;&gt;"",COUNT(F531)=0)),"Check payment",IF(OR(E531&lt;0,IF(F531="",0,F531)&lt;0,IF(F531="",0,F531)&gt;E531),"Check payment",IF(OR(COUNT(C531)=0,COUNT(D531)=0),"Check dates",IF(D531&lt;C531,"Check dates",IF(ROUND(E531-IF(F531="",0,F531),2)=0,"Paid",IF(Setup!$B$4="","Set as-of date",IF(D531=Setup!$B$4,"Due today",IF(D531&lt;Setup!$B$4,IF(IF(F531="",0,F531)&gt;0,"Partially paid · overdue","Overdue"),IF(IF(F531="",0,F531)&gt;0,"Partially paid","Open"))))))))))))</f>
        <v/>
      </c>
      <c r="J531" s="15" t="str">
        <f>IF(OR(I531="Overdue",I531="Partially paid · overdue"),DATEDIF(D531,Setup!$B$4,"D"),IF(OR(I531="Open",I531="Partially paid",I531="Due today"),0,""))</f>
        <v/>
      </c>
      <c r="K531" s="5"/>
      <c r="L531" t="str">
        <f>IF(A531="","","k"&amp;SUBSTITUTE(SUBSTITUTE(SUBSTITUTE(SUBSTITUTE(SUBSTITUTE(SUBSTITUTE(A531,"~","{t}"),"*","{s}"),"?","{q}"),"&lt;","{lt}"),"&gt;","{gt}"),"=","{eq}"))</f>
        <v/>
      </c>
    </row>
    <row r="532" spans="1:12" x14ac:dyDescent="0.25">
      <c r="A532" s="5"/>
      <c r="B532" s="5"/>
      <c r="C532" s="8"/>
      <c r="D532" s="8"/>
      <c r="E532" s="12"/>
      <c r="F532" s="12"/>
      <c r="G532" s="13" t="str">
        <f>IF(OR(I532="Open",I532="Partially paid",I532="Due today",I532="Overdue",I532="Partially paid · overdue",I532="Paid",I532="Set as-of date"),ROUND(E532-IF(F532="",0,F532),2),"")</f>
        <v/>
      </c>
      <c r="H532" s="8"/>
      <c r="I532" s="14" t="str">
        <f>IF(AND(A532="",B532="",C532="",D532="",E532="",F532="",H532=""),"",IF(OR(A532="",B532="",C532="",D532="",E532=""),"Incomplete",IF(COUNTIF($L$5:$L$1004,L532)&gt;1,"Check invoice #",IF(OR(COUNT(E532)=0,AND(F532&lt;&gt;"",COUNT(F532)=0)),"Check payment",IF(OR(E532&lt;0,IF(F532="",0,F532)&lt;0,IF(F532="",0,F532)&gt;E532),"Check payment",IF(OR(COUNT(C532)=0,COUNT(D532)=0),"Check dates",IF(D532&lt;C532,"Check dates",IF(ROUND(E532-IF(F532="",0,F532),2)=0,"Paid",IF(Setup!$B$4="","Set as-of date",IF(D532=Setup!$B$4,"Due today",IF(D532&lt;Setup!$B$4,IF(IF(F532="",0,F532)&gt;0,"Partially paid · overdue","Overdue"),IF(IF(F532="",0,F532)&gt;0,"Partially paid","Open"))))))))))))</f>
        <v/>
      </c>
      <c r="J532" s="15" t="str">
        <f>IF(OR(I532="Overdue",I532="Partially paid · overdue"),DATEDIF(D532,Setup!$B$4,"D"),IF(OR(I532="Open",I532="Partially paid",I532="Due today"),0,""))</f>
        <v/>
      </c>
      <c r="K532" s="5"/>
      <c r="L532" t="str">
        <f>IF(A532="","","k"&amp;SUBSTITUTE(SUBSTITUTE(SUBSTITUTE(SUBSTITUTE(SUBSTITUTE(SUBSTITUTE(A532,"~","{t}"),"*","{s}"),"?","{q}"),"&lt;","{lt}"),"&gt;","{gt}"),"=","{eq}"))</f>
        <v/>
      </c>
    </row>
    <row r="533" spans="1:12" x14ac:dyDescent="0.25">
      <c r="A533" s="5"/>
      <c r="B533" s="5"/>
      <c r="C533" s="8"/>
      <c r="D533" s="8"/>
      <c r="E533" s="12"/>
      <c r="F533" s="12"/>
      <c r="G533" s="13" t="str">
        <f>IF(OR(I533="Open",I533="Partially paid",I533="Due today",I533="Overdue",I533="Partially paid · overdue",I533="Paid",I533="Set as-of date"),ROUND(E533-IF(F533="",0,F533),2),"")</f>
        <v/>
      </c>
      <c r="H533" s="8"/>
      <c r="I533" s="14" t="str">
        <f>IF(AND(A533="",B533="",C533="",D533="",E533="",F533="",H533=""),"",IF(OR(A533="",B533="",C533="",D533="",E533=""),"Incomplete",IF(COUNTIF($L$5:$L$1004,L533)&gt;1,"Check invoice #",IF(OR(COUNT(E533)=0,AND(F533&lt;&gt;"",COUNT(F533)=0)),"Check payment",IF(OR(E533&lt;0,IF(F533="",0,F533)&lt;0,IF(F533="",0,F533)&gt;E533),"Check payment",IF(OR(COUNT(C533)=0,COUNT(D533)=0),"Check dates",IF(D533&lt;C533,"Check dates",IF(ROUND(E533-IF(F533="",0,F533),2)=0,"Paid",IF(Setup!$B$4="","Set as-of date",IF(D533=Setup!$B$4,"Due today",IF(D533&lt;Setup!$B$4,IF(IF(F533="",0,F533)&gt;0,"Partially paid · overdue","Overdue"),IF(IF(F533="",0,F533)&gt;0,"Partially paid","Open"))))))))))))</f>
        <v/>
      </c>
      <c r="J533" s="15" t="str">
        <f>IF(OR(I533="Overdue",I533="Partially paid · overdue"),DATEDIF(D533,Setup!$B$4,"D"),IF(OR(I533="Open",I533="Partially paid",I533="Due today"),0,""))</f>
        <v/>
      </c>
      <c r="K533" s="5"/>
      <c r="L533" t="str">
        <f>IF(A533="","","k"&amp;SUBSTITUTE(SUBSTITUTE(SUBSTITUTE(SUBSTITUTE(SUBSTITUTE(SUBSTITUTE(A533,"~","{t}"),"*","{s}"),"?","{q}"),"&lt;","{lt}"),"&gt;","{gt}"),"=","{eq}"))</f>
        <v/>
      </c>
    </row>
    <row r="534" spans="1:12" x14ac:dyDescent="0.25">
      <c r="A534" s="5"/>
      <c r="B534" s="5"/>
      <c r="C534" s="8"/>
      <c r="D534" s="8"/>
      <c r="E534" s="12"/>
      <c r="F534" s="12"/>
      <c r="G534" s="13" t="str">
        <f>IF(OR(I534="Open",I534="Partially paid",I534="Due today",I534="Overdue",I534="Partially paid · overdue",I534="Paid",I534="Set as-of date"),ROUND(E534-IF(F534="",0,F534),2),"")</f>
        <v/>
      </c>
      <c r="H534" s="8"/>
      <c r="I534" s="14" t="str">
        <f>IF(AND(A534="",B534="",C534="",D534="",E534="",F534="",H534=""),"",IF(OR(A534="",B534="",C534="",D534="",E534=""),"Incomplete",IF(COUNTIF($L$5:$L$1004,L534)&gt;1,"Check invoice #",IF(OR(COUNT(E534)=0,AND(F534&lt;&gt;"",COUNT(F534)=0)),"Check payment",IF(OR(E534&lt;0,IF(F534="",0,F534)&lt;0,IF(F534="",0,F534)&gt;E534),"Check payment",IF(OR(COUNT(C534)=0,COUNT(D534)=0),"Check dates",IF(D534&lt;C534,"Check dates",IF(ROUND(E534-IF(F534="",0,F534),2)=0,"Paid",IF(Setup!$B$4="","Set as-of date",IF(D534=Setup!$B$4,"Due today",IF(D534&lt;Setup!$B$4,IF(IF(F534="",0,F534)&gt;0,"Partially paid · overdue","Overdue"),IF(IF(F534="",0,F534)&gt;0,"Partially paid","Open"))))))))))))</f>
        <v/>
      </c>
      <c r="J534" s="15" t="str">
        <f>IF(OR(I534="Overdue",I534="Partially paid · overdue"),DATEDIF(D534,Setup!$B$4,"D"),IF(OR(I534="Open",I534="Partially paid",I534="Due today"),0,""))</f>
        <v/>
      </c>
      <c r="K534" s="5"/>
      <c r="L534" t="str">
        <f>IF(A534="","","k"&amp;SUBSTITUTE(SUBSTITUTE(SUBSTITUTE(SUBSTITUTE(SUBSTITUTE(SUBSTITUTE(A534,"~","{t}"),"*","{s}"),"?","{q}"),"&lt;","{lt}"),"&gt;","{gt}"),"=","{eq}"))</f>
        <v/>
      </c>
    </row>
    <row r="535" spans="1:12" x14ac:dyDescent="0.25">
      <c r="A535" s="5"/>
      <c r="B535" s="5"/>
      <c r="C535" s="8"/>
      <c r="D535" s="8"/>
      <c r="E535" s="12"/>
      <c r="F535" s="12"/>
      <c r="G535" s="13" t="str">
        <f>IF(OR(I535="Open",I535="Partially paid",I535="Due today",I535="Overdue",I535="Partially paid · overdue",I535="Paid",I535="Set as-of date"),ROUND(E535-IF(F535="",0,F535),2),"")</f>
        <v/>
      </c>
      <c r="H535" s="8"/>
      <c r="I535" s="14" t="str">
        <f>IF(AND(A535="",B535="",C535="",D535="",E535="",F535="",H535=""),"",IF(OR(A535="",B535="",C535="",D535="",E535=""),"Incomplete",IF(COUNTIF($L$5:$L$1004,L535)&gt;1,"Check invoice #",IF(OR(COUNT(E535)=0,AND(F535&lt;&gt;"",COUNT(F535)=0)),"Check payment",IF(OR(E535&lt;0,IF(F535="",0,F535)&lt;0,IF(F535="",0,F535)&gt;E535),"Check payment",IF(OR(COUNT(C535)=0,COUNT(D535)=0),"Check dates",IF(D535&lt;C535,"Check dates",IF(ROUND(E535-IF(F535="",0,F535),2)=0,"Paid",IF(Setup!$B$4="","Set as-of date",IF(D535=Setup!$B$4,"Due today",IF(D535&lt;Setup!$B$4,IF(IF(F535="",0,F535)&gt;0,"Partially paid · overdue","Overdue"),IF(IF(F535="",0,F535)&gt;0,"Partially paid","Open"))))))))))))</f>
        <v/>
      </c>
      <c r="J535" s="15" t="str">
        <f>IF(OR(I535="Overdue",I535="Partially paid · overdue"),DATEDIF(D535,Setup!$B$4,"D"),IF(OR(I535="Open",I535="Partially paid",I535="Due today"),0,""))</f>
        <v/>
      </c>
      <c r="K535" s="5"/>
      <c r="L535" t="str">
        <f>IF(A535="","","k"&amp;SUBSTITUTE(SUBSTITUTE(SUBSTITUTE(SUBSTITUTE(SUBSTITUTE(SUBSTITUTE(A535,"~","{t}"),"*","{s}"),"?","{q}"),"&lt;","{lt}"),"&gt;","{gt}"),"=","{eq}"))</f>
        <v/>
      </c>
    </row>
    <row r="536" spans="1:12" x14ac:dyDescent="0.25">
      <c r="A536" s="5"/>
      <c r="B536" s="5"/>
      <c r="C536" s="8"/>
      <c r="D536" s="8"/>
      <c r="E536" s="12"/>
      <c r="F536" s="12"/>
      <c r="G536" s="13" t="str">
        <f>IF(OR(I536="Open",I536="Partially paid",I536="Due today",I536="Overdue",I536="Partially paid · overdue",I536="Paid",I536="Set as-of date"),ROUND(E536-IF(F536="",0,F536),2),"")</f>
        <v/>
      </c>
      <c r="H536" s="8"/>
      <c r="I536" s="14" t="str">
        <f>IF(AND(A536="",B536="",C536="",D536="",E536="",F536="",H536=""),"",IF(OR(A536="",B536="",C536="",D536="",E536=""),"Incomplete",IF(COUNTIF($L$5:$L$1004,L536)&gt;1,"Check invoice #",IF(OR(COUNT(E536)=0,AND(F536&lt;&gt;"",COUNT(F536)=0)),"Check payment",IF(OR(E536&lt;0,IF(F536="",0,F536)&lt;0,IF(F536="",0,F536)&gt;E536),"Check payment",IF(OR(COUNT(C536)=0,COUNT(D536)=0),"Check dates",IF(D536&lt;C536,"Check dates",IF(ROUND(E536-IF(F536="",0,F536),2)=0,"Paid",IF(Setup!$B$4="","Set as-of date",IF(D536=Setup!$B$4,"Due today",IF(D536&lt;Setup!$B$4,IF(IF(F536="",0,F536)&gt;0,"Partially paid · overdue","Overdue"),IF(IF(F536="",0,F536)&gt;0,"Partially paid","Open"))))))))))))</f>
        <v/>
      </c>
      <c r="J536" s="15" t="str">
        <f>IF(OR(I536="Overdue",I536="Partially paid · overdue"),DATEDIF(D536,Setup!$B$4,"D"),IF(OR(I536="Open",I536="Partially paid",I536="Due today"),0,""))</f>
        <v/>
      </c>
      <c r="K536" s="5"/>
      <c r="L536" t="str">
        <f>IF(A536="","","k"&amp;SUBSTITUTE(SUBSTITUTE(SUBSTITUTE(SUBSTITUTE(SUBSTITUTE(SUBSTITUTE(A536,"~","{t}"),"*","{s}"),"?","{q}"),"&lt;","{lt}"),"&gt;","{gt}"),"=","{eq}"))</f>
        <v/>
      </c>
    </row>
    <row r="537" spans="1:12" x14ac:dyDescent="0.25">
      <c r="A537" s="5"/>
      <c r="B537" s="5"/>
      <c r="C537" s="8"/>
      <c r="D537" s="8"/>
      <c r="E537" s="12"/>
      <c r="F537" s="12"/>
      <c r="G537" s="13" t="str">
        <f>IF(OR(I537="Open",I537="Partially paid",I537="Due today",I537="Overdue",I537="Partially paid · overdue",I537="Paid",I537="Set as-of date"),ROUND(E537-IF(F537="",0,F537),2),"")</f>
        <v/>
      </c>
      <c r="H537" s="8"/>
      <c r="I537" s="14" t="str">
        <f>IF(AND(A537="",B537="",C537="",D537="",E537="",F537="",H537=""),"",IF(OR(A537="",B537="",C537="",D537="",E537=""),"Incomplete",IF(COUNTIF($L$5:$L$1004,L537)&gt;1,"Check invoice #",IF(OR(COUNT(E537)=0,AND(F537&lt;&gt;"",COUNT(F537)=0)),"Check payment",IF(OR(E537&lt;0,IF(F537="",0,F537)&lt;0,IF(F537="",0,F537)&gt;E537),"Check payment",IF(OR(COUNT(C537)=0,COUNT(D537)=0),"Check dates",IF(D537&lt;C537,"Check dates",IF(ROUND(E537-IF(F537="",0,F537),2)=0,"Paid",IF(Setup!$B$4="","Set as-of date",IF(D537=Setup!$B$4,"Due today",IF(D537&lt;Setup!$B$4,IF(IF(F537="",0,F537)&gt;0,"Partially paid · overdue","Overdue"),IF(IF(F537="",0,F537)&gt;0,"Partially paid","Open"))))))))))))</f>
        <v/>
      </c>
      <c r="J537" s="15" t="str">
        <f>IF(OR(I537="Overdue",I537="Partially paid · overdue"),DATEDIF(D537,Setup!$B$4,"D"),IF(OR(I537="Open",I537="Partially paid",I537="Due today"),0,""))</f>
        <v/>
      </c>
      <c r="K537" s="5"/>
      <c r="L537" t="str">
        <f>IF(A537="","","k"&amp;SUBSTITUTE(SUBSTITUTE(SUBSTITUTE(SUBSTITUTE(SUBSTITUTE(SUBSTITUTE(A537,"~","{t}"),"*","{s}"),"?","{q}"),"&lt;","{lt}"),"&gt;","{gt}"),"=","{eq}"))</f>
        <v/>
      </c>
    </row>
    <row r="538" spans="1:12" x14ac:dyDescent="0.25">
      <c r="A538" s="5"/>
      <c r="B538" s="5"/>
      <c r="C538" s="8"/>
      <c r="D538" s="8"/>
      <c r="E538" s="12"/>
      <c r="F538" s="12"/>
      <c r="G538" s="13" t="str">
        <f>IF(OR(I538="Open",I538="Partially paid",I538="Due today",I538="Overdue",I538="Partially paid · overdue",I538="Paid",I538="Set as-of date"),ROUND(E538-IF(F538="",0,F538),2),"")</f>
        <v/>
      </c>
      <c r="H538" s="8"/>
      <c r="I538" s="14" t="str">
        <f>IF(AND(A538="",B538="",C538="",D538="",E538="",F538="",H538=""),"",IF(OR(A538="",B538="",C538="",D538="",E538=""),"Incomplete",IF(COUNTIF($L$5:$L$1004,L538)&gt;1,"Check invoice #",IF(OR(COUNT(E538)=0,AND(F538&lt;&gt;"",COUNT(F538)=0)),"Check payment",IF(OR(E538&lt;0,IF(F538="",0,F538)&lt;0,IF(F538="",0,F538)&gt;E538),"Check payment",IF(OR(COUNT(C538)=0,COUNT(D538)=0),"Check dates",IF(D538&lt;C538,"Check dates",IF(ROUND(E538-IF(F538="",0,F538),2)=0,"Paid",IF(Setup!$B$4="","Set as-of date",IF(D538=Setup!$B$4,"Due today",IF(D538&lt;Setup!$B$4,IF(IF(F538="",0,F538)&gt;0,"Partially paid · overdue","Overdue"),IF(IF(F538="",0,F538)&gt;0,"Partially paid","Open"))))))))))))</f>
        <v/>
      </c>
      <c r="J538" s="15" t="str">
        <f>IF(OR(I538="Overdue",I538="Partially paid · overdue"),DATEDIF(D538,Setup!$B$4,"D"),IF(OR(I538="Open",I538="Partially paid",I538="Due today"),0,""))</f>
        <v/>
      </c>
      <c r="K538" s="5"/>
      <c r="L538" t="str">
        <f>IF(A538="","","k"&amp;SUBSTITUTE(SUBSTITUTE(SUBSTITUTE(SUBSTITUTE(SUBSTITUTE(SUBSTITUTE(A538,"~","{t}"),"*","{s}"),"?","{q}"),"&lt;","{lt}"),"&gt;","{gt}"),"=","{eq}"))</f>
        <v/>
      </c>
    </row>
    <row r="539" spans="1:12" x14ac:dyDescent="0.25">
      <c r="A539" s="5"/>
      <c r="B539" s="5"/>
      <c r="C539" s="8"/>
      <c r="D539" s="8"/>
      <c r="E539" s="12"/>
      <c r="F539" s="12"/>
      <c r="G539" s="13" t="str">
        <f>IF(OR(I539="Open",I539="Partially paid",I539="Due today",I539="Overdue",I539="Partially paid · overdue",I539="Paid",I539="Set as-of date"),ROUND(E539-IF(F539="",0,F539),2),"")</f>
        <v/>
      </c>
      <c r="H539" s="8"/>
      <c r="I539" s="14" t="str">
        <f>IF(AND(A539="",B539="",C539="",D539="",E539="",F539="",H539=""),"",IF(OR(A539="",B539="",C539="",D539="",E539=""),"Incomplete",IF(COUNTIF($L$5:$L$1004,L539)&gt;1,"Check invoice #",IF(OR(COUNT(E539)=0,AND(F539&lt;&gt;"",COUNT(F539)=0)),"Check payment",IF(OR(E539&lt;0,IF(F539="",0,F539)&lt;0,IF(F539="",0,F539)&gt;E539),"Check payment",IF(OR(COUNT(C539)=0,COUNT(D539)=0),"Check dates",IF(D539&lt;C539,"Check dates",IF(ROUND(E539-IF(F539="",0,F539),2)=0,"Paid",IF(Setup!$B$4="","Set as-of date",IF(D539=Setup!$B$4,"Due today",IF(D539&lt;Setup!$B$4,IF(IF(F539="",0,F539)&gt;0,"Partially paid · overdue","Overdue"),IF(IF(F539="",0,F539)&gt;0,"Partially paid","Open"))))))))))))</f>
        <v/>
      </c>
      <c r="J539" s="15" t="str">
        <f>IF(OR(I539="Overdue",I539="Partially paid · overdue"),DATEDIF(D539,Setup!$B$4,"D"),IF(OR(I539="Open",I539="Partially paid",I539="Due today"),0,""))</f>
        <v/>
      </c>
      <c r="K539" s="5"/>
      <c r="L539" t="str">
        <f>IF(A539="","","k"&amp;SUBSTITUTE(SUBSTITUTE(SUBSTITUTE(SUBSTITUTE(SUBSTITUTE(SUBSTITUTE(A539,"~","{t}"),"*","{s}"),"?","{q}"),"&lt;","{lt}"),"&gt;","{gt}"),"=","{eq}"))</f>
        <v/>
      </c>
    </row>
    <row r="540" spans="1:12" x14ac:dyDescent="0.25">
      <c r="A540" s="5"/>
      <c r="B540" s="5"/>
      <c r="C540" s="8"/>
      <c r="D540" s="8"/>
      <c r="E540" s="12"/>
      <c r="F540" s="12"/>
      <c r="G540" s="13" t="str">
        <f>IF(OR(I540="Open",I540="Partially paid",I540="Due today",I540="Overdue",I540="Partially paid · overdue",I540="Paid",I540="Set as-of date"),ROUND(E540-IF(F540="",0,F540),2),"")</f>
        <v/>
      </c>
      <c r="H540" s="8"/>
      <c r="I540" s="14" t="str">
        <f>IF(AND(A540="",B540="",C540="",D540="",E540="",F540="",H540=""),"",IF(OR(A540="",B540="",C540="",D540="",E540=""),"Incomplete",IF(COUNTIF($L$5:$L$1004,L540)&gt;1,"Check invoice #",IF(OR(COUNT(E540)=0,AND(F540&lt;&gt;"",COUNT(F540)=0)),"Check payment",IF(OR(E540&lt;0,IF(F540="",0,F540)&lt;0,IF(F540="",0,F540)&gt;E540),"Check payment",IF(OR(COUNT(C540)=0,COUNT(D540)=0),"Check dates",IF(D540&lt;C540,"Check dates",IF(ROUND(E540-IF(F540="",0,F540),2)=0,"Paid",IF(Setup!$B$4="","Set as-of date",IF(D540=Setup!$B$4,"Due today",IF(D540&lt;Setup!$B$4,IF(IF(F540="",0,F540)&gt;0,"Partially paid · overdue","Overdue"),IF(IF(F540="",0,F540)&gt;0,"Partially paid","Open"))))))))))))</f>
        <v/>
      </c>
      <c r="J540" s="15" t="str">
        <f>IF(OR(I540="Overdue",I540="Partially paid · overdue"),DATEDIF(D540,Setup!$B$4,"D"),IF(OR(I540="Open",I540="Partially paid",I540="Due today"),0,""))</f>
        <v/>
      </c>
      <c r="K540" s="5"/>
      <c r="L540" t="str">
        <f>IF(A540="","","k"&amp;SUBSTITUTE(SUBSTITUTE(SUBSTITUTE(SUBSTITUTE(SUBSTITUTE(SUBSTITUTE(A540,"~","{t}"),"*","{s}"),"?","{q}"),"&lt;","{lt}"),"&gt;","{gt}"),"=","{eq}"))</f>
        <v/>
      </c>
    </row>
    <row r="541" spans="1:12" x14ac:dyDescent="0.25">
      <c r="A541" s="5"/>
      <c r="B541" s="5"/>
      <c r="C541" s="8"/>
      <c r="D541" s="8"/>
      <c r="E541" s="12"/>
      <c r="F541" s="12"/>
      <c r="G541" s="13" t="str">
        <f>IF(OR(I541="Open",I541="Partially paid",I541="Due today",I541="Overdue",I541="Partially paid · overdue",I541="Paid",I541="Set as-of date"),ROUND(E541-IF(F541="",0,F541),2),"")</f>
        <v/>
      </c>
      <c r="H541" s="8"/>
      <c r="I541" s="14" t="str">
        <f>IF(AND(A541="",B541="",C541="",D541="",E541="",F541="",H541=""),"",IF(OR(A541="",B541="",C541="",D541="",E541=""),"Incomplete",IF(COUNTIF($L$5:$L$1004,L541)&gt;1,"Check invoice #",IF(OR(COUNT(E541)=0,AND(F541&lt;&gt;"",COUNT(F541)=0)),"Check payment",IF(OR(E541&lt;0,IF(F541="",0,F541)&lt;0,IF(F541="",0,F541)&gt;E541),"Check payment",IF(OR(COUNT(C541)=0,COUNT(D541)=0),"Check dates",IF(D541&lt;C541,"Check dates",IF(ROUND(E541-IF(F541="",0,F541),2)=0,"Paid",IF(Setup!$B$4="","Set as-of date",IF(D541=Setup!$B$4,"Due today",IF(D541&lt;Setup!$B$4,IF(IF(F541="",0,F541)&gt;0,"Partially paid · overdue","Overdue"),IF(IF(F541="",0,F541)&gt;0,"Partially paid","Open"))))))))))))</f>
        <v/>
      </c>
      <c r="J541" s="15" t="str">
        <f>IF(OR(I541="Overdue",I541="Partially paid · overdue"),DATEDIF(D541,Setup!$B$4,"D"),IF(OR(I541="Open",I541="Partially paid",I541="Due today"),0,""))</f>
        <v/>
      </c>
      <c r="K541" s="5"/>
      <c r="L541" t="str">
        <f>IF(A541="","","k"&amp;SUBSTITUTE(SUBSTITUTE(SUBSTITUTE(SUBSTITUTE(SUBSTITUTE(SUBSTITUTE(A541,"~","{t}"),"*","{s}"),"?","{q}"),"&lt;","{lt}"),"&gt;","{gt}"),"=","{eq}"))</f>
        <v/>
      </c>
    </row>
    <row r="542" spans="1:12" x14ac:dyDescent="0.25">
      <c r="A542" s="5"/>
      <c r="B542" s="5"/>
      <c r="C542" s="8"/>
      <c r="D542" s="8"/>
      <c r="E542" s="12"/>
      <c r="F542" s="12"/>
      <c r="G542" s="13" t="str">
        <f>IF(OR(I542="Open",I542="Partially paid",I542="Due today",I542="Overdue",I542="Partially paid · overdue",I542="Paid",I542="Set as-of date"),ROUND(E542-IF(F542="",0,F542),2),"")</f>
        <v/>
      </c>
      <c r="H542" s="8"/>
      <c r="I542" s="14" t="str">
        <f>IF(AND(A542="",B542="",C542="",D542="",E542="",F542="",H542=""),"",IF(OR(A542="",B542="",C542="",D542="",E542=""),"Incomplete",IF(COUNTIF($L$5:$L$1004,L542)&gt;1,"Check invoice #",IF(OR(COUNT(E542)=0,AND(F542&lt;&gt;"",COUNT(F542)=0)),"Check payment",IF(OR(E542&lt;0,IF(F542="",0,F542)&lt;0,IF(F542="",0,F542)&gt;E542),"Check payment",IF(OR(COUNT(C542)=0,COUNT(D542)=0),"Check dates",IF(D542&lt;C542,"Check dates",IF(ROUND(E542-IF(F542="",0,F542),2)=0,"Paid",IF(Setup!$B$4="","Set as-of date",IF(D542=Setup!$B$4,"Due today",IF(D542&lt;Setup!$B$4,IF(IF(F542="",0,F542)&gt;0,"Partially paid · overdue","Overdue"),IF(IF(F542="",0,F542)&gt;0,"Partially paid","Open"))))))))))))</f>
        <v/>
      </c>
      <c r="J542" s="15" t="str">
        <f>IF(OR(I542="Overdue",I542="Partially paid · overdue"),DATEDIF(D542,Setup!$B$4,"D"),IF(OR(I542="Open",I542="Partially paid",I542="Due today"),0,""))</f>
        <v/>
      </c>
      <c r="K542" s="5"/>
      <c r="L542" t="str">
        <f>IF(A542="","","k"&amp;SUBSTITUTE(SUBSTITUTE(SUBSTITUTE(SUBSTITUTE(SUBSTITUTE(SUBSTITUTE(A542,"~","{t}"),"*","{s}"),"?","{q}"),"&lt;","{lt}"),"&gt;","{gt}"),"=","{eq}"))</f>
        <v/>
      </c>
    </row>
    <row r="543" spans="1:12" x14ac:dyDescent="0.25">
      <c r="A543" s="5"/>
      <c r="B543" s="5"/>
      <c r="C543" s="8"/>
      <c r="D543" s="8"/>
      <c r="E543" s="12"/>
      <c r="F543" s="12"/>
      <c r="G543" s="13" t="str">
        <f>IF(OR(I543="Open",I543="Partially paid",I543="Due today",I543="Overdue",I543="Partially paid · overdue",I543="Paid",I543="Set as-of date"),ROUND(E543-IF(F543="",0,F543),2),"")</f>
        <v/>
      </c>
      <c r="H543" s="8"/>
      <c r="I543" s="14" t="str">
        <f>IF(AND(A543="",B543="",C543="",D543="",E543="",F543="",H543=""),"",IF(OR(A543="",B543="",C543="",D543="",E543=""),"Incomplete",IF(COUNTIF($L$5:$L$1004,L543)&gt;1,"Check invoice #",IF(OR(COUNT(E543)=0,AND(F543&lt;&gt;"",COUNT(F543)=0)),"Check payment",IF(OR(E543&lt;0,IF(F543="",0,F543)&lt;0,IF(F543="",0,F543)&gt;E543),"Check payment",IF(OR(COUNT(C543)=0,COUNT(D543)=0),"Check dates",IF(D543&lt;C543,"Check dates",IF(ROUND(E543-IF(F543="",0,F543),2)=0,"Paid",IF(Setup!$B$4="","Set as-of date",IF(D543=Setup!$B$4,"Due today",IF(D543&lt;Setup!$B$4,IF(IF(F543="",0,F543)&gt;0,"Partially paid · overdue","Overdue"),IF(IF(F543="",0,F543)&gt;0,"Partially paid","Open"))))))))))))</f>
        <v/>
      </c>
      <c r="J543" s="15" t="str">
        <f>IF(OR(I543="Overdue",I543="Partially paid · overdue"),DATEDIF(D543,Setup!$B$4,"D"),IF(OR(I543="Open",I543="Partially paid",I543="Due today"),0,""))</f>
        <v/>
      </c>
      <c r="K543" s="5"/>
      <c r="L543" t="str">
        <f>IF(A543="","","k"&amp;SUBSTITUTE(SUBSTITUTE(SUBSTITUTE(SUBSTITUTE(SUBSTITUTE(SUBSTITUTE(A543,"~","{t}"),"*","{s}"),"?","{q}"),"&lt;","{lt}"),"&gt;","{gt}"),"=","{eq}"))</f>
        <v/>
      </c>
    </row>
    <row r="544" spans="1:12" x14ac:dyDescent="0.25">
      <c r="A544" s="5"/>
      <c r="B544" s="5"/>
      <c r="C544" s="8"/>
      <c r="D544" s="8"/>
      <c r="E544" s="12"/>
      <c r="F544" s="12"/>
      <c r="G544" s="13" t="str">
        <f>IF(OR(I544="Open",I544="Partially paid",I544="Due today",I544="Overdue",I544="Partially paid · overdue",I544="Paid",I544="Set as-of date"),ROUND(E544-IF(F544="",0,F544),2),"")</f>
        <v/>
      </c>
      <c r="H544" s="8"/>
      <c r="I544" s="14" t="str">
        <f>IF(AND(A544="",B544="",C544="",D544="",E544="",F544="",H544=""),"",IF(OR(A544="",B544="",C544="",D544="",E544=""),"Incomplete",IF(COUNTIF($L$5:$L$1004,L544)&gt;1,"Check invoice #",IF(OR(COUNT(E544)=0,AND(F544&lt;&gt;"",COUNT(F544)=0)),"Check payment",IF(OR(E544&lt;0,IF(F544="",0,F544)&lt;0,IF(F544="",0,F544)&gt;E544),"Check payment",IF(OR(COUNT(C544)=0,COUNT(D544)=0),"Check dates",IF(D544&lt;C544,"Check dates",IF(ROUND(E544-IF(F544="",0,F544),2)=0,"Paid",IF(Setup!$B$4="","Set as-of date",IF(D544=Setup!$B$4,"Due today",IF(D544&lt;Setup!$B$4,IF(IF(F544="",0,F544)&gt;0,"Partially paid · overdue","Overdue"),IF(IF(F544="",0,F544)&gt;0,"Partially paid","Open"))))))))))))</f>
        <v/>
      </c>
      <c r="J544" s="15" t="str">
        <f>IF(OR(I544="Overdue",I544="Partially paid · overdue"),DATEDIF(D544,Setup!$B$4,"D"),IF(OR(I544="Open",I544="Partially paid",I544="Due today"),0,""))</f>
        <v/>
      </c>
      <c r="K544" s="5"/>
      <c r="L544" t="str">
        <f>IF(A544="","","k"&amp;SUBSTITUTE(SUBSTITUTE(SUBSTITUTE(SUBSTITUTE(SUBSTITUTE(SUBSTITUTE(A544,"~","{t}"),"*","{s}"),"?","{q}"),"&lt;","{lt}"),"&gt;","{gt}"),"=","{eq}"))</f>
        <v/>
      </c>
    </row>
    <row r="545" spans="1:12" x14ac:dyDescent="0.25">
      <c r="A545" s="5"/>
      <c r="B545" s="5"/>
      <c r="C545" s="8"/>
      <c r="D545" s="8"/>
      <c r="E545" s="12"/>
      <c r="F545" s="12"/>
      <c r="G545" s="13" t="str">
        <f>IF(OR(I545="Open",I545="Partially paid",I545="Due today",I545="Overdue",I545="Partially paid · overdue",I545="Paid",I545="Set as-of date"),ROUND(E545-IF(F545="",0,F545),2),"")</f>
        <v/>
      </c>
      <c r="H545" s="8"/>
      <c r="I545" s="14" t="str">
        <f>IF(AND(A545="",B545="",C545="",D545="",E545="",F545="",H545=""),"",IF(OR(A545="",B545="",C545="",D545="",E545=""),"Incomplete",IF(COUNTIF($L$5:$L$1004,L545)&gt;1,"Check invoice #",IF(OR(COUNT(E545)=0,AND(F545&lt;&gt;"",COUNT(F545)=0)),"Check payment",IF(OR(E545&lt;0,IF(F545="",0,F545)&lt;0,IF(F545="",0,F545)&gt;E545),"Check payment",IF(OR(COUNT(C545)=0,COUNT(D545)=0),"Check dates",IF(D545&lt;C545,"Check dates",IF(ROUND(E545-IF(F545="",0,F545),2)=0,"Paid",IF(Setup!$B$4="","Set as-of date",IF(D545=Setup!$B$4,"Due today",IF(D545&lt;Setup!$B$4,IF(IF(F545="",0,F545)&gt;0,"Partially paid · overdue","Overdue"),IF(IF(F545="",0,F545)&gt;0,"Partially paid","Open"))))))))))))</f>
        <v/>
      </c>
      <c r="J545" s="15" t="str">
        <f>IF(OR(I545="Overdue",I545="Partially paid · overdue"),DATEDIF(D545,Setup!$B$4,"D"),IF(OR(I545="Open",I545="Partially paid",I545="Due today"),0,""))</f>
        <v/>
      </c>
      <c r="K545" s="5"/>
      <c r="L545" t="str">
        <f>IF(A545="","","k"&amp;SUBSTITUTE(SUBSTITUTE(SUBSTITUTE(SUBSTITUTE(SUBSTITUTE(SUBSTITUTE(A545,"~","{t}"),"*","{s}"),"?","{q}"),"&lt;","{lt}"),"&gt;","{gt}"),"=","{eq}"))</f>
        <v/>
      </c>
    </row>
    <row r="546" spans="1:12" x14ac:dyDescent="0.25">
      <c r="A546" s="5"/>
      <c r="B546" s="5"/>
      <c r="C546" s="8"/>
      <c r="D546" s="8"/>
      <c r="E546" s="12"/>
      <c r="F546" s="12"/>
      <c r="G546" s="13" t="str">
        <f>IF(OR(I546="Open",I546="Partially paid",I546="Due today",I546="Overdue",I546="Partially paid · overdue",I546="Paid",I546="Set as-of date"),ROUND(E546-IF(F546="",0,F546),2),"")</f>
        <v/>
      </c>
      <c r="H546" s="8"/>
      <c r="I546" s="14" t="str">
        <f>IF(AND(A546="",B546="",C546="",D546="",E546="",F546="",H546=""),"",IF(OR(A546="",B546="",C546="",D546="",E546=""),"Incomplete",IF(COUNTIF($L$5:$L$1004,L546)&gt;1,"Check invoice #",IF(OR(COUNT(E546)=0,AND(F546&lt;&gt;"",COUNT(F546)=0)),"Check payment",IF(OR(E546&lt;0,IF(F546="",0,F546)&lt;0,IF(F546="",0,F546)&gt;E546),"Check payment",IF(OR(COUNT(C546)=0,COUNT(D546)=0),"Check dates",IF(D546&lt;C546,"Check dates",IF(ROUND(E546-IF(F546="",0,F546),2)=0,"Paid",IF(Setup!$B$4="","Set as-of date",IF(D546=Setup!$B$4,"Due today",IF(D546&lt;Setup!$B$4,IF(IF(F546="",0,F546)&gt;0,"Partially paid · overdue","Overdue"),IF(IF(F546="",0,F546)&gt;0,"Partially paid","Open"))))))))))))</f>
        <v/>
      </c>
      <c r="J546" s="15" t="str">
        <f>IF(OR(I546="Overdue",I546="Partially paid · overdue"),DATEDIF(D546,Setup!$B$4,"D"),IF(OR(I546="Open",I546="Partially paid",I546="Due today"),0,""))</f>
        <v/>
      </c>
      <c r="K546" s="5"/>
      <c r="L546" t="str">
        <f>IF(A546="","","k"&amp;SUBSTITUTE(SUBSTITUTE(SUBSTITUTE(SUBSTITUTE(SUBSTITUTE(SUBSTITUTE(A546,"~","{t}"),"*","{s}"),"?","{q}"),"&lt;","{lt}"),"&gt;","{gt}"),"=","{eq}"))</f>
        <v/>
      </c>
    </row>
    <row r="547" spans="1:12" x14ac:dyDescent="0.25">
      <c r="A547" s="5"/>
      <c r="B547" s="5"/>
      <c r="C547" s="8"/>
      <c r="D547" s="8"/>
      <c r="E547" s="12"/>
      <c r="F547" s="12"/>
      <c r="G547" s="13" t="str">
        <f>IF(OR(I547="Open",I547="Partially paid",I547="Due today",I547="Overdue",I547="Partially paid · overdue",I547="Paid",I547="Set as-of date"),ROUND(E547-IF(F547="",0,F547),2),"")</f>
        <v/>
      </c>
      <c r="H547" s="8"/>
      <c r="I547" s="14" t="str">
        <f>IF(AND(A547="",B547="",C547="",D547="",E547="",F547="",H547=""),"",IF(OR(A547="",B547="",C547="",D547="",E547=""),"Incomplete",IF(COUNTIF($L$5:$L$1004,L547)&gt;1,"Check invoice #",IF(OR(COUNT(E547)=0,AND(F547&lt;&gt;"",COUNT(F547)=0)),"Check payment",IF(OR(E547&lt;0,IF(F547="",0,F547)&lt;0,IF(F547="",0,F547)&gt;E547),"Check payment",IF(OR(COUNT(C547)=0,COUNT(D547)=0),"Check dates",IF(D547&lt;C547,"Check dates",IF(ROUND(E547-IF(F547="",0,F547),2)=0,"Paid",IF(Setup!$B$4="","Set as-of date",IF(D547=Setup!$B$4,"Due today",IF(D547&lt;Setup!$B$4,IF(IF(F547="",0,F547)&gt;0,"Partially paid · overdue","Overdue"),IF(IF(F547="",0,F547)&gt;0,"Partially paid","Open"))))))))))))</f>
        <v/>
      </c>
      <c r="J547" s="15" t="str">
        <f>IF(OR(I547="Overdue",I547="Partially paid · overdue"),DATEDIF(D547,Setup!$B$4,"D"),IF(OR(I547="Open",I547="Partially paid",I547="Due today"),0,""))</f>
        <v/>
      </c>
      <c r="K547" s="5"/>
      <c r="L547" t="str">
        <f>IF(A547="","","k"&amp;SUBSTITUTE(SUBSTITUTE(SUBSTITUTE(SUBSTITUTE(SUBSTITUTE(SUBSTITUTE(A547,"~","{t}"),"*","{s}"),"?","{q}"),"&lt;","{lt}"),"&gt;","{gt}"),"=","{eq}"))</f>
        <v/>
      </c>
    </row>
    <row r="548" spans="1:12" x14ac:dyDescent="0.25">
      <c r="A548" s="5"/>
      <c r="B548" s="5"/>
      <c r="C548" s="8"/>
      <c r="D548" s="8"/>
      <c r="E548" s="12"/>
      <c r="F548" s="12"/>
      <c r="G548" s="13" t="str">
        <f>IF(OR(I548="Open",I548="Partially paid",I548="Due today",I548="Overdue",I548="Partially paid · overdue",I548="Paid",I548="Set as-of date"),ROUND(E548-IF(F548="",0,F548),2),"")</f>
        <v/>
      </c>
      <c r="H548" s="8"/>
      <c r="I548" s="14" t="str">
        <f>IF(AND(A548="",B548="",C548="",D548="",E548="",F548="",H548=""),"",IF(OR(A548="",B548="",C548="",D548="",E548=""),"Incomplete",IF(COUNTIF($L$5:$L$1004,L548)&gt;1,"Check invoice #",IF(OR(COUNT(E548)=0,AND(F548&lt;&gt;"",COUNT(F548)=0)),"Check payment",IF(OR(E548&lt;0,IF(F548="",0,F548)&lt;0,IF(F548="",0,F548)&gt;E548),"Check payment",IF(OR(COUNT(C548)=0,COUNT(D548)=0),"Check dates",IF(D548&lt;C548,"Check dates",IF(ROUND(E548-IF(F548="",0,F548),2)=0,"Paid",IF(Setup!$B$4="","Set as-of date",IF(D548=Setup!$B$4,"Due today",IF(D548&lt;Setup!$B$4,IF(IF(F548="",0,F548)&gt;0,"Partially paid · overdue","Overdue"),IF(IF(F548="",0,F548)&gt;0,"Partially paid","Open"))))))))))))</f>
        <v/>
      </c>
      <c r="J548" s="15" t="str">
        <f>IF(OR(I548="Overdue",I548="Partially paid · overdue"),DATEDIF(D548,Setup!$B$4,"D"),IF(OR(I548="Open",I548="Partially paid",I548="Due today"),0,""))</f>
        <v/>
      </c>
      <c r="K548" s="5"/>
      <c r="L548" t="str">
        <f>IF(A548="","","k"&amp;SUBSTITUTE(SUBSTITUTE(SUBSTITUTE(SUBSTITUTE(SUBSTITUTE(SUBSTITUTE(A548,"~","{t}"),"*","{s}"),"?","{q}"),"&lt;","{lt}"),"&gt;","{gt}"),"=","{eq}"))</f>
        <v/>
      </c>
    </row>
    <row r="549" spans="1:12" x14ac:dyDescent="0.25">
      <c r="A549" s="5"/>
      <c r="B549" s="5"/>
      <c r="C549" s="8"/>
      <c r="D549" s="8"/>
      <c r="E549" s="12"/>
      <c r="F549" s="12"/>
      <c r="G549" s="13" t="str">
        <f>IF(OR(I549="Open",I549="Partially paid",I549="Due today",I549="Overdue",I549="Partially paid · overdue",I549="Paid",I549="Set as-of date"),ROUND(E549-IF(F549="",0,F549),2),"")</f>
        <v/>
      </c>
      <c r="H549" s="8"/>
      <c r="I549" s="14" t="str">
        <f>IF(AND(A549="",B549="",C549="",D549="",E549="",F549="",H549=""),"",IF(OR(A549="",B549="",C549="",D549="",E549=""),"Incomplete",IF(COUNTIF($L$5:$L$1004,L549)&gt;1,"Check invoice #",IF(OR(COUNT(E549)=0,AND(F549&lt;&gt;"",COUNT(F549)=0)),"Check payment",IF(OR(E549&lt;0,IF(F549="",0,F549)&lt;0,IF(F549="",0,F549)&gt;E549),"Check payment",IF(OR(COUNT(C549)=0,COUNT(D549)=0),"Check dates",IF(D549&lt;C549,"Check dates",IF(ROUND(E549-IF(F549="",0,F549),2)=0,"Paid",IF(Setup!$B$4="","Set as-of date",IF(D549=Setup!$B$4,"Due today",IF(D549&lt;Setup!$B$4,IF(IF(F549="",0,F549)&gt;0,"Partially paid · overdue","Overdue"),IF(IF(F549="",0,F549)&gt;0,"Partially paid","Open"))))))))))))</f>
        <v/>
      </c>
      <c r="J549" s="15" t="str">
        <f>IF(OR(I549="Overdue",I549="Partially paid · overdue"),DATEDIF(D549,Setup!$B$4,"D"),IF(OR(I549="Open",I549="Partially paid",I549="Due today"),0,""))</f>
        <v/>
      </c>
      <c r="K549" s="5"/>
      <c r="L549" t="str">
        <f>IF(A549="","","k"&amp;SUBSTITUTE(SUBSTITUTE(SUBSTITUTE(SUBSTITUTE(SUBSTITUTE(SUBSTITUTE(A549,"~","{t}"),"*","{s}"),"?","{q}"),"&lt;","{lt}"),"&gt;","{gt}"),"=","{eq}"))</f>
        <v/>
      </c>
    </row>
    <row r="550" spans="1:12" x14ac:dyDescent="0.25">
      <c r="A550" s="5"/>
      <c r="B550" s="5"/>
      <c r="C550" s="8"/>
      <c r="D550" s="8"/>
      <c r="E550" s="12"/>
      <c r="F550" s="12"/>
      <c r="G550" s="13" t="str">
        <f>IF(OR(I550="Open",I550="Partially paid",I550="Due today",I550="Overdue",I550="Partially paid · overdue",I550="Paid",I550="Set as-of date"),ROUND(E550-IF(F550="",0,F550),2),"")</f>
        <v/>
      </c>
      <c r="H550" s="8"/>
      <c r="I550" s="14" t="str">
        <f>IF(AND(A550="",B550="",C550="",D550="",E550="",F550="",H550=""),"",IF(OR(A550="",B550="",C550="",D550="",E550=""),"Incomplete",IF(COUNTIF($L$5:$L$1004,L550)&gt;1,"Check invoice #",IF(OR(COUNT(E550)=0,AND(F550&lt;&gt;"",COUNT(F550)=0)),"Check payment",IF(OR(E550&lt;0,IF(F550="",0,F550)&lt;0,IF(F550="",0,F550)&gt;E550),"Check payment",IF(OR(COUNT(C550)=0,COUNT(D550)=0),"Check dates",IF(D550&lt;C550,"Check dates",IF(ROUND(E550-IF(F550="",0,F550),2)=0,"Paid",IF(Setup!$B$4="","Set as-of date",IF(D550=Setup!$B$4,"Due today",IF(D550&lt;Setup!$B$4,IF(IF(F550="",0,F550)&gt;0,"Partially paid · overdue","Overdue"),IF(IF(F550="",0,F550)&gt;0,"Partially paid","Open"))))))))))))</f>
        <v/>
      </c>
      <c r="J550" s="15" t="str">
        <f>IF(OR(I550="Overdue",I550="Partially paid · overdue"),DATEDIF(D550,Setup!$B$4,"D"),IF(OR(I550="Open",I550="Partially paid",I550="Due today"),0,""))</f>
        <v/>
      </c>
      <c r="K550" s="5"/>
      <c r="L550" t="str">
        <f>IF(A550="","","k"&amp;SUBSTITUTE(SUBSTITUTE(SUBSTITUTE(SUBSTITUTE(SUBSTITUTE(SUBSTITUTE(A550,"~","{t}"),"*","{s}"),"?","{q}"),"&lt;","{lt}"),"&gt;","{gt}"),"=","{eq}"))</f>
        <v/>
      </c>
    </row>
    <row r="551" spans="1:12" x14ac:dyDescent="0.25">
      <c r="A551" s="5"/>
      <c r="B551" s="5"/>
      <c r="C551" s="8"/>
      <c r="D551" s="8"/>
      <c r="E551" s="12"/>
      <c r="F551" s="12"/>
      <c r="G551" s="13" t="str">
        <f>IF(OR(I551="Open",I551="Partially paid",I551="Due today",I551="Overdue",I551="Partially paid · overdue",I551="Paid",I551="Set as-of date"),ROUND(E551-IF(F551="",0,F551),2),"")</f>
        <v/>
      </c>
      <c r="H551" s="8"/>
      <c r="I551" s="14" t="str">
        <f>IF(AND(A551="",B551="",C551="",D551="",E551="",F551="",H551=""),"",IF(OR(A551="",B551="",C551="",D551="",E551=""),"Incomplete",IF(COUNTIF($L$5:$L$1004,L551)&gt;1,"Check invoice #",IF(OR(COUNT(E551)=0,AND(F551&lt;&gt;"",COUNT(F551)=0)),"Check payment",IF(OR(E551&lt;0,IF(F551="",0,F551)&lt;0,IF(F551="",0,F551)&gt;E551),"Check payment",IF(OR(COUNT(C551)=0,COUNT(D551)=0),"Check dates",IF(D551&lt;C551,"Check dates",IF(ROUND(E551-IF(F551="",0,F551),2)=0,"Paid",IF(Setup!$B$4="","Set as-of date",IF(D551=Setup!$B$4,"Due today",IF(D551&lt;Setup!$B$4,IF(IF(F551="",0,F551)&gt;0,"Partially paid · overdue","Overdue"),IF(IF(F551="",0,F551)&gt;0,"Partially paid","Open"))))))))))))</f>
        <v/>
      </c>
      <c r="J551" s="15" t="str">
        <f>IF(OR(I551="Overdue",I551="Partially paid · overdue"),DATEDIF(D551,Setup!$B$4,"D"),IF(OR(I551="Open",I551="Partially paid",I551="Due today"),0,""))</f>
        <v/>
      </c>
      <c r="K551" s="5"/>
      <c r="L551" t="str">
        <f>IF(A551="","","k"&amp;SUBSTITUTE(SUBSTITUTE(SUBSTITUTE(SUBSTITUTE(SUBSTITUTE(SUBSTITUTE(A551,"~","{t}"),"*","{s}"),"?","{q}"),"&lt;","{lt}"),"&gt;","{gt}"),"=","{eq}"))</f>
        <v/>
      </c>
    </row>
    <row r="552" spans="1:12" x14ac:dyDescent="0.25">
      <c r="A552" s="5"/>
      <c r="B552" s="5"/>
      <c r="C552" s="8"/>
      <c r="D552" s="8"/>
      <c r="E552" s="12"/>
      <c r="F552" s="12"/>
      <c r="G552" s="13" t="str">
        <f>IF(OR(I552="Open",I552="Partially paid",I552="Due today",I552="Overdue",I552="Partially paid · overdue",I552="Paid",I552="Set as-of date"),ROUND(E552-IF(F552="",0,F552),2),"")</f>
        <v/>
      </c>
      <c r="H552" s="8"/>
      <c r="I552" s="14" t="str">
        <f>IF(AND(A552="",B552="",C552="",D552="",E552="",F552="",H552=""),"",IF(OR(A552="",B552="",C552="",D552="",E552=""),"Incomplete",IF(COUNTIF($L$5:$L$1004,L552)&gt;1,"Check invoice #",IF(OR(COUNT(E552)=0,AND(F552&lt;&gt;"",COUNT(F552)=0)),"Check payment",IF(OR(E552&lt;0,IF(F552="",0,F552)&lt;0,IF(F552="",0,F552)&gt;E552),"Check payment",IF(OR(COUNT(C552)=0,COUNT(D552)=0),"Check dates",IF(D552&lt;C552,"Check dates",IF(ROUND(E552-IF(F552="",0,F552),2)=0,"Paid",IF(Setup!$B$4="","Set as-of date",IF(D552=Setup!$B$4,"Due today",IF(D552&lt;Setup!$B$4,IF(IF(F552="",0,F552)&gt;0,"Partially paid · overdue","Overdue"),IF(IF(F552="",0,F552)&gt;0,"Partially paid","Open"))))))))))))</f>
        <v/>
      </c>
      <c r="J552" s="15" t="str">
        <f>IF(OR(I552="Overdue",I552="Partially paid · overdue"),DATEDIF(D552,Setup!$B$4,"D"),IF(OR(I552="Open",I552="Partially paid",I552="Due today"),0,""))</f>
        <v/>
      </c>
      <c r="K552" s="5"/>
      <c r="L552" t="str">
        <f>IF(A552="","","k"&amp;SUBSTITUTE(SUBSTITUTE(SUBSTITUTE(SUBSTITUTE(SUBSTITUTE(SUBSTITUTE(A552,"~","{t}"),"*","{s}"),"?","{q}"),"&lt;","{lt}"),"&gt;","{gt}"),"=","{eq}"))</f>
        <v/>
      </c>
    </row>
    <row r="553" spans="1:12" x14ac:dyDescent="0.25">
      <c r="A553" s="5"/>
      <c r="B553" s="5"/>
      <c r="C553" s="8"/>
      <c r="D553" s="8"/>
      <c r="E553" s="12"/>
      <c r="F553" s="12"/>
      <c r="G553" s="13" t="str">
        <f>IF(OR(I553="Open",I553="Partially paid",I553="Due today",I553="Overdue",I553="Partially paid · overdue",I553="Paid",I553="Set as-of date"),ROUND(E553-IF(F553="",0,F553),2),"")</f>
        <v/>
      </c>
      <c r="H553" s="8"/>
      <c r="I553" s="14" t="str">
        <f>IF(AND(A553="",B553="",C553="",D553="",E553="",F553="",H553=""),"",IF(OR(A553="",B553="",C553="",D553="",E553=""),"Incomplete",IF(COUNTIF($L$5:$L$1004,L553)&gt;1,"Check invoice #",IF(OR(COUNT(E553)=0,AND(F553&lt;&gt;"",COUNT(F553)=0)),"Check payment",IF(OR(E553&lt;0,IF(F553="",0,F553)&lt;0,IF(F553="",0,F553)&gt;E553),"Check payment",IF(OR(COUNT(C553)=0,COUNT(D553)=0),"Check dates",IF(D553&lt;C553,"Check dates",IF(ROUND(E553-IF(F553="",0,F553),2)=0,"Paid",IF(Setup!$B$4="","Set as-of date",IF(D553=Setup!$B$4,"Due today",IF(D553&lt;Setup!$B$4,IF(IF(F553="",0,F553)&gt;0,"Partially paid · overdue","Overdue"),IF(IF(F553="",0,F553)&gt;0,"Partially paid","Open"))))))))))))</f>
        <v/>
      </c>
      <c r="J553" s="15" t="str">
        <f>IF(OR(I553="Overdue",I553="Partially paid · overdue"),DATEDIF(D553,Setup!$B$4,"D"),IF(OR(I553="Open",I553="Partially paid",I553="Due today"),0,""))</f>
        <v/>
      </c>
      <c r="K553" s="5"/>
      <c r="L553" t="str">
        <f>IF(A553="","","k"&amp;SUBSTITUTE(SUBSTITUTE(SUBSTITUTE(SUBSTITUTE(SUBSTITUTE(SUBSTITUTE(A553,"~","{t}"),"*","{s}"),"?","{q}"),"&lt;","{lt}"),"&gt;","{gt}"),"=","{eq}"))</f>
        <v/>
      </c>
    </row>
    <row r="554" spans="1:12" x14ac:dyDescent="0.25">
      <c r="A554" s="5"/>
      <c r="B554" s="5"/>
      <c r="C554" s="8"/>
      <c r="D554" s="8"/>
      <c r="E554" s="12"/>
      <c r="F554" s="12"/>
      <c r="G554" s="13" t="str">
        <f>IF(OR(I554="Open",I554="Partially paid",I554="Due today",I554="Overdue",I554="Partially paid · overdue",I554="Paid",I554="Set as-of date"),ROUND(E554-IF(F554="",0,F554),2),"")</f>
        <v/>
      </c>
      <c r="H554" s="8"/>
      <c r="I554" s="14" t="str">
        <f>IF(AND(A554="",B554="",C554="",D554="",E554="",F554="",H554=""),"",IF(OR(A554="",B554="",C554="",D554="",E554=""),"Incomplete",IF(COUNTIF($L$5:$L$1004,L554)&gt;1,"Check invoice #",IF(OR(COUNT(E554)=0,AND(F554&lt;&gt;"",COUNT(F554)=0)),"Check payment",IF(OR(E554&lt;0,IF(F554="",0,F554)&lt;0,IF(F554="",0,F554)&gt;E554),"Check payment",IF(OR(COUNT(C554)=0,COUNT(D554)=0),"Check dates",IF(D554&lt;C554,"Check dates",IF(ROUND(E554-IF(F554="",0,F554),2)=0,"Paid",IF(Setup!$B$4="","Set as-of date",IF(D554=Setup!$B$4,"Due today",IF(D554&lt;Setup!$B$4,IF(IF(F554="",0,F554)&gt;0,"Partially paid · overdue","Overdue"),IF(IF(F554="",0,F554)&gt;0,"Partially paid","Open"))))))))))))</f>
        <v/>
      </c>
      <c r="J554" s="15" t="str">
        <f>IF(OR(I554="Overdue",I554="Partially paid · overdue"),DATEDIF(D554,Setup!$B$4,"D"),IF(OR(I554="Open",I554="Partially paid",I554="Due today"),0,""))</f>
        <v/>
      </c>
      <c r="K554" s="5"/>
      <c r="L554" t="str">
        <f>IF(A554="","","k"&amp;SUBSTITUTE(SUBSTITUTE(SUBSTITUTE(SUBSTITUTE(SUBSTITUTE(SUBSTITUTE(A554,"~","{t}"),"*","{s}"),"?","{q}"),"&lt;","{lt}"),"&gt;","{gt}"),"=","{eq}"))</f>
        <v/>
      </c>
    </row>
    <row r="555" spans="1:12" x14ac:dyDescent="0.25">
      <c r="A555" s="5"/>
      <c r="B555" s="5"/>
      <c r="C555" s="8"/>
      <c r="D555" s="8"/>
      <c r="E555" s="12"/>
      <c r="F555" s="12"/>
      <c r="G555" s="13" t="str">
        <f>IF(OR(I555="Open",I555="Partially paid",I555="Due today",I555="Overdue",I555="Partially paid · overdue",I555="Paid",I555="Set as-of date"),ROUND(E555-IF(F555="",0,F555),2),"")</f>
        <v/>
      </c>
      <c r="H555" s="8"/>
      <c r="I555" s="14" t="str">
        <f>IF(AND(A555="",B555="",C555="",D555="",E555="",F555="",H555=""),"",IF(OR(A555="",B555="",C555="",D555="",E555=""),"Incomplete",IF(COUNTIF($L$5:$L$1004,L555)&gt;1,"Check invoice #",IF(OR(COUNT(E555)=0,AND(F555&lt;&gt;"",COUNT(F555)=0)),"Check payment",IF(OR(E555&lt;0,IF(F555="",0,F555)&lt;0,IF(F555="",0,F555)&gt;E555),"Check payment",IF(OR(COUNT(C555)=0,COUNT(D555)=0),"Check dates",IF(D555&lt;C555,"Check dates",IF(ROUND(E555-IF(F555="",0,F555),2)=0,"Paid",IF(Setup!$B$4="","Set as-of date",IF(D555=Setup!$B$4,"Due today",IF(D555&lt;Setup!$B$4,IF(IF(F555="",0,F555)&gt;0,"Partially paid · overdue","Overdue"),IF(IF(F555="",0,F555)&gt;0,"Partially paid","Open"))))))))))))</f>
        <v/>
      </c>
      <c r="J555" s="15" t="str">
        <f>IF(OR(I555="Overdue",I555="Partially paid · overdue"),DATEDIF(D555,Setup!$B$4,"D"),IF(OR(I555="Open",I555="Partially paid",I555="Due today"),0,""))</f>
        <v/>
      </c>
      <c r="K555" s="5"/>
      <c r="L555" t="str">
        <f>IF(A555="","","k"&amp;SUBSTITUTE(SUBSTITUTE(SUBSTITUTE(SUBSTITUTE(SUBSTITUTE(SUBSTITUTE(A555,"~","{t}"),"*","{s}"),"?","{q}"),"&lt;","{lt}"),"&gt;","{gt}"),"=","{eq}"))</f>
        <v/>
      </c>
    </row>
    <row r="556" spans="1:12" x14ac:dyDescent="0.25">
      <c r="A556" s="5"/>
      <c r="B556" s="5"/>
      <c r="C556" s="8"/>
      <c r="D556" s="8"/>
      <c r="E556" s="12"/>
      <c r="F556" s="12"/>
      <c r="G556" s="13" t="str">
        <f>IF(OR(I556="Open",I556="Partially paid",I556="Due today",I556="Overdue",I556="Partially paid · overdue",I556="Paid",I556="Set as-of date"),ROUND(E556-IF(F556="",0,F556),2),"")</f>
        <v/>
      </c>
      <c r="H556" s="8"/>
      <c r="I556" s="14" t="str">
        <f>IF(AND(A556="",B556="",C556="",D556="",E556="",F556="",H556=""),"",IF(OR(A556="",B556="",C556="",D556="",E556=""),"Incomplete",IF(COUNTIF($L$5:$L$1004,L556)&gt;1,"Check invoice #",IF(OR(COUNT(E556)=0,AND(F556&lt;&gt;"",COUNT(F556)=0)),"Check payment",IF(OR(E556&lt;0,IF(F556="",0,F556)&lt;0,IF(F556="",0,F556)&gt;E556),"Check payment",IF(OR(COUNT(C556)=0,COUNT(D556)=0),"Check dates",IF(D556&lt;C556,"Check dates",IF(ROUND(E556-IF(F556="",0,F556),2)=0,"Paid",IF(Setup!$B$4="","Set as-of date",IF(D556=Setup!$B$4,"Due today",IF(D556&lt;Setup!$B$4,IF(IF(F556="",0,F556)&gt;0,"Partially paid · overdue","Overdue"),IF(IF(F556="",0,F556)&gt;0,"Partially paid","Open"))))))))))))</f>
        <v/>
      </c>
      <c r="J556" s="15" t="str">
        <f>IF(OR(I556="Overdue",I556="Partially paid · overdue"),DATEDIF(D556,Setup!$B$4,"D"),IF(OR(I556="Open",I556="Partially paid",I556="Due today"),0,""))</f>
        <v/>
      </c>
      <c r="K556" s="5"/>
      <c r="L556" t="str">
        <f>IF(A556="","","k"&amp;SUBSTITUTE(SUBSTITUTE(SUBSTITUTE(SUBSTITUTE(SUBSTITUTE(SUBSTITUTE(A556,"~","{t}"),"*","{s}"),"?","{q}"),"&lt;","{lt}"),"&gt;","{gt}"),"=","{eq}"))</f>
        <v/>
      </c>
    </row>
    <row r="557" spans="1:12" x14ac:dyDescent="0.25">
      <c r="A557" s="5"/>
      <c r="B557" s="5"/>
      <c r="C557" s="8"/>
      <c r="D557" s="8"/>
      <c r="E557" s="12"/>
      <c r="F557" s="12"/>
      <c r="G557" s="13" t="str">
        <f>IF(OR(I557="Open",I557="Partially paid",I557="Due today",I557="Overdue",I557="Partially paid · overdue",I557="Paid",I557="Set as-of date"),ROUND(E557-IF(F557="",0,F557),2),"")</f>
        <v/>
      </c>
      <c r="H557" s="8"/>
      <c r="I557" s="14" t="str">
        <f>IF(AND(A557="",B557="",C557="",D557="",E557="",F557="",H557=""),"",IF(OR(A557="",B557="",C557="",D557="",E557=""),"Incomplete",IF(COUNTIF($L$5:$L$1004,L557)&gt;1,"Check invoice #",IF(OR(COUNT(E557)=0,AND(F557&lt;&gt;"",COUNT(F557)=0)),"Check payment",IF(OR(E557&lt;0,IF(F557="",0,F557)&lt;0,IF(F557="",0,F557)&gt;E557),"Check payment",IF(OR(COUNT(C557)=0,COUNT(D557)=0),"Check dates",IF(D557&lt;C557,"Check dates",IF(ROUND(E557-IF(F557="",0,F557),2)=0,"Paid",IF(Setup!$B$4="","Set as-of date",IF(D557=Setup!$B$4,"Due today",IF(D557&lt;Setup!$B$4,IF(IF(F557="",0,F557)&gt;0,"Partially paid · overdue","Overdue"),IF(IF(F557="",0,F557)&gt;0,"Partially paid","Open"))))))))))))</f>
        <v/>
      </c>
      <c r="J557" s="15" t="str">
        <f>IF(OR(I557="Overdue",I557="Partially paid · overdue"),DATEDIF(D557,Setup!$B$4,"D"),IF(OR(I557="Open",I557="Partially paid",I557="Due today"),0,""))</f>
        <v/>
      </c>
      <c r="K557" s="5"/>
      <c r="L557" t="str">
        <f>IF(A557="","","k"&amp;SUBSTITUTE(SUBSTITUTE(SUBSTITUTE(SUBSTITUTE(SUBSTITUTE(SUBSTITUTE(A557,"~","{t}"),"*","{s}"),"?","{q}"),"&lt;","{lt}"),"&gt;","{gt}"),"=","{eq}"))</f>
        <v/>
      </c>
    </row>
    <row r="558" spans="1:12" x14ac:dyDescent="0.25">
      <c r="A558" s="5"/>
      <c r="B558" s="5"/>
      <c r="C558" s="8"/>
      <c r="D558" s="8"/>
      <c r="E558" s="12"/>
      <c r="F558" s="12"/>
      <c r="G558" s="13" t="str">
        <f>IF(OR(I558="Open",I558="Partially paid",I558="Due today",I558="Overdue",I558="Partially paid · overdue",I558="Paid",I558="Set as-of date"),ROUND(E558-IF(F558="",0,F558),2),"")</f>
        <v/>
      </c>
      <c r="H558" s="8"/>
      <c r="I558" s="14" t="str">
        <f>IF(AND(A558="",B558="",C558="",D558="",E558="",F558="",H558=""),"",IF(OR(A558="",B558="",C558="",D558="",E558=""),"Incomplete",IF(COUNTIF($L$5:$L$1004,L558)&gt;1,"Check invoice #",IF(OR(COUNT(E558)=0,AND(F558&lt;&gt;"",COUNT(F558)=0)),"Check payment",IF(OR(E558&lt;0,IF(F558="",0,F558)&lt;0,IF(F558="",0,F558)&gt;E558),"Check payment",IF(OR(COUNT(C558)=0,COUNT(D558)=0),"Check dates",IF(D558&lt;C558,"Check dates",IF(ROUND(E558-IF(F558="",0,F558),2)=0,"Paid",IF(Setup!$B$4="","Set as-of date",IF(D558=Setup!$B$4,"Due today",IF(D558&lt;Setup!$B$4,IF(IF(F558="",0,F558)&gt;0,"Partially paid · overdue","Overdue"),IF(IF(F558="",0,F558)&gt;0,"Partially paid","Open"))))))))))))</f>
        <v/>
      </c>
      <c r="J558" s="15" t="str">
        <f>IF(OR(I558="Overdue",I558="Partially paid · overdue"),DATEDIF(D558,Setup!$B$4,"D"),IF(OR(I558="Open",I558="Partially paid",I558="Due today"),0,""))</f>
        <v/>
      </c>
      <c r="K558" s="5"/>
      <c r="L558" t="str">
        <f>IF(A558="","","k"&amp;SUBSTITUTE(SUBSTITUTE(SUBSTITUTE(SUBSTITUTE(SUBSTITUTE(SUBSTITUTE(A558,"~","{t}"),"*","{s}"),"?","{q}"),"&lt;","{lt}"),"&gt;","{gt}"),"=","{eq}"))</f>
        <v/>
      </c>
    </row>
    <row r="559" spans="1:12" x14ac:dyDescent="0.25">
      <c r="A559" s="5"/>
      <c r="B559" s="5"/>
      <c r="C559" s="8"/>
      <c r="D559" s="8"/>
      <c r="E559" s="12"/>
      <c r="F559" s="12"/>
      <c r="G559" s="13" t="str">
        <f>IF(OR(I559="Open",I559="Partially paid",I559="Due today",I559="Overdue",I559="Partially paid · overdue",I559="Paid",I559="Set as-of date"),ROUND(E559-IF(F559="",0,F559),2),"")</f>
        <v/>
      </c>
      <c r="H559" s="8"/>
      <c r="I559" s="14" t="str">
        <f>IF(AND(A559="",B559="",C559="",D559="",E559="",F559="",H559=""),"",IF(OR(A559="",B559="",C559="",D559="",E559=""),"Incomplete",IF(COUNTIF($L$5:$L$1004,L559)&gt;1,"Check invoice #",IF(OR(COUNT(E559)=0,AND(F559&lt;&gt;"",COUNT(F559)=0)),"Check payment",IF(OR(E559&lt;0,IF(F559="",0,F559)&lt;0,IF(F559="",0,F559)&gt;E559),"Check payment",IF(OR(COUNT(C559)=0,COUNT(D559)=0),"Check dates",IF(D559&lt;C559,"Check dates",IF(ROUND(E559-IF(F559="",0,F559),2)=0,"Paid",IF(Setup!$B$4="","Set as-of date",IF(D559=Setup!$B$4,"Due today",IF(D559&lt;Setup!$B$4,IF(IF(F559="",0,F559)&gt;0,"Partially paid · overdue","Overdue"),IF(IF(F559="",0,F559)&gt;0,"Partially paid","Open"))))))))))))</f>
        <v/>
      </c>
      <c r="J559" s="15" t="str">
        <f>IF(OR(I559="Overdue",I559="Partially paid · overdue"),DATEDIF(D559,Setup!$B$4,"D"),IF(OR(I559="Open",I559="Partially paid",I559="Due today"),0,""))</f>
        <v/>
      </c>
      <c r="K559" s="5"/>
      <c r="L559" t="str">
        <f>IF(A559="","","k"&amp;SUBSTITUTE(SUBSTITUTE(SUBSTITUTE(SUBSTITUTE(SUBSTITUTE(SUBSTITUTE(A559,"~","{t}"),"*","{s}"),"?","{q}"),"&lt;","{lt}"),"&gt;","{gt}"),"=","{eq}"))</f>
        <v/>
      </c>
    </row>
    <row r="560" spans="1:12" x14ac:dyDescent="0.25">
      <c r="A560" s="5"/>
      <c r="B560" s="5"/>
      <c r="C560" s="8"/>
      <c r="D560" s="8"/>
      <c r="E560" s="12"/>
      <c r="F560" s="12"/>
      <c r="G560" s="13" t="str">
        <f>IF(OR(I560="Open",I560="Partially paid",I560="Due today",I560="Overdue",I560="Partially paid · overdue",I560="Paid",I560="Set as-of date"),ROUND(E560-IF(F560="",0,F560),2),"")</f>
        <v/>
      </c>
      <c r="H560" s="8"/>
      <c r="I560" s="14" t="str">
        <f>IF(AND(A560="",B560="",C560="",D560="",E560="",F560="",H560=""),"",IF(OR(A560="",B560="",C560="",D560="",E560=""),"Incomplete",IF(COUNTIF($L$5:$L$1004,L560)&gt;1,"Check invoice #",IF(OR(COUNT(E560)=0,AND(F560&lt;&gt;"",COUNT(F560)=0)),"Check payment",IF(OR(E560&lt;0,IF(F560="",0,F560)&lt;0,IF(F560="",0,F560)&gt;E560),"Check payment",IF(OR(COUNT(C560)=0,COUNT(D560)=0),"Check dates",IF(D560&lt;C560,"Check dates",IF(ROUND(E560-IF(F560="",0,F560),2)=0,"Paid",IF(Setup!$B$4="","Set as-of date",IF(D560=Setup!$B$4,"Due today",IF(D560&lt;Setup!$B$4,IF(IF(F560="",0,F560)&gt;0,"Partially paid · overdue","Overdue"),IF(IF(F560="",0,F560)&gt;0,"Partially paid","Open"))))))))))))</f>
        <v/>
      </c>
      <c r="J560" s="15" t="str">
        <f>IF(OR(I560="Overdue",I560="Partially paid · overdue"),DATEDIF(D560,Setup!$B$4,"D"),IF(OR(I560="Open",I560="Partially paid",I560="Due today"),0,""))</f>
        <v/>
      </c>
      <c r="K560" s="5"/>
      <c r="L560" t="str">
        <f>IF(A560="","","k"&amp;SUBSTITUTE(SUBSTITUTE(SUBSTITUTE(SUBSTITUTE(SUBSTITUTE(SUBSTITUTE(A560,"~","{t}"),"*","{s}"),"?","{q}"),"&lt;","{lt}"),"&gt;","{gt}"),"=","{eq}"))</f>
        <v/>
      </c>
    </row>
    <row r="561" spans="1:12" x14ac:dyDescent="0.25">
      <c r="A561" s="5"/>
      <c r="B561" s="5"/>
      <c r="C561" s="8"/>
      <c r="D561" s="8"/>
      <c r="E561" s="12"/>
      <c r="F561" s="12"/>
      <c r="G561" s="13" t="str">
        <f>IF(OR(I561="Open",I561="Partially paid",I561="Due today",I561="Overdue",I561="Partially paid · overdue",I561="Paid",I561="Set as-of date"),ROUND(E561-IF(F561="",0,F561),2),"")</f>
        <v/>
      </c>
      <c r="H561" s="8"/>
      <c r="I561" s="14" t="str">
        <f>IF(AND(A561="",B561="",C561="",D561="",E561="",F561="",H561=""),"",IF(OR(A561="",B561="",C561="",D561="",E561=""),"Incomplete",IF(COUNTIF($L$5:$L$1004,L561)&gt;1,"Check invoice #",IF(OR(COUNT(E561)=0,AND(F561&lt;&gt;"",COUNT(F561)=0)),"Check payment",IF(OR(E561&lt;0,IF(F561="",0,F561)&lt;0,IF(F561="",0,F561)&gt;E561),"Check payment",IF(OR(COUNT(C561)=0,COUNT(D561)=0),"Check dates",IF(D561&lt;C561,"Check dates",IF(ROUND(E561-IF(F561="",0,F561),2)=0,"Paid",IF(Setup!$B$4="","Set as-of date",IF(D561=Setup!$B$4,"Due today",IF(D561&lt;Setup!$B$4,IF(IF(F561="",0,F561)&gt;0,"Partially paid · overdue","Overdue"),IF(IF(F561="",0,F561)&gt;0,"Partially paid","Open"))))))))))))</f>
        <v/>
      </c>
      <c r="J561" s="15" t="str">
        <f>IF(OR(I561="Overdue",I561="Partially paid · overdue"),DATEDIF(D561,Setup!$B$4,"D"),IF(OR(I561="Open",I561="Partially paid",I561="Due today"),0,""))</f>
        <v/>
      </c>
      <c r="K561" s="5"/>
      <c r="L561" t="str">
        <f>IF(A561="","","k"&amp;SUBSTITUTE(SUBSTITUTE(SUBSTITUTE(SUBSTITUTE(SUBSTITUTE(SUBSTITUTE(A561,"~","{t}"),"*","{s}"),"?","{q}"),"&lt;","{lt}"),"&gt;","{gt}"),"=","{eq}"))</f>
        <v/>
      </c>
    </row>
    <row r="562" spans="1:12" x14ac:dyDescent="0.25">
      <c r="A562" s="5"/>
      <c r="B562" s="5"/>
      <c r="C562" s="8"/>
      <c r="D562" s="8"/>
      <c r="E562" s="12"/>
      <c r="F562" s="12"/>
      <c r="G562" s="13" t="str">
        <f>IF(OR(I562="Open",I562="Partially paid",I562="Due today",I562="Overdue",I562="Partially paid · overdue",I562="Paid",I562="Set as-of date"),ROUND(E562-IF(F562="",0,F562),2),"")</f>
        <v/>
      </c>
      <c r="H562" s="8"/>
      <c r="I562" s="14" t="str">
        <f>IF(AND(A562="",B562="",C562="",D562="",E562="",F562="",H562=""),"",IF(OR(A562="",B562="",C562="",D562="",E562=""),"Incomplete",IF(COUNTIF($L$5:$L$1004,L562)&gt;1,"Check invoice #",IF(OR(COUNT(E562)=0,AND(F562&lt;&gt;"",COUNT(F562)=0)),"Check payment",IF(OR(E562&lt;0,IF(F562="",0,F562)&lt;0,IF(F562="",0,F562)&gt;E562),"Check payment",IF(OR(COUNT(C562)=0,COUNT(D562)=0),"Check dates",IF(D562&lt;C562,"Check dates",IF(ROUND(E562-IF(F562="",0,F562),2)=0,"Paid",IF(Setup!$B$4="","Set as-of date",IF(D562=Setup!$B$4,"Due today",IF(D562&lt;Setup!$B$4,IF(IF(F562="",0,F562)&gt;0,"Partially paid · overdue","Overdue"),IF(IF(F562="",0,F562)&gt;0,"Partially paid","Open"))))))))))))</f>
        <v/>
      </c>
      <c r="J562" s="15" t="str">
        <f>IF(OR(I562="Overdue",I562="Partially paid · overdue"),DATEDIF(D562,Setup!$B$4,"D"),IF(OR(I562="Open",I562="Partially paid",I562="Due today"),0,""))</f>
        <v/>
      </c>
      <c r="K562" s="5"/>
      <c r="L562" t="str">
        <f>IF(A562="","","k"&amp;SUBSTITUTE(SUBSTITUTE(SUBSTITUTE(SUBSTITUTE(SUBSTITUTE(SUBSTITUTE(A562,"~","{t}"),"*","{s}"),"?","{q}"),"&lt;","{lt}"),"&gt;","{gt}"),"=","{eq}"))</f>
        <v/>
      </c>
    </row>
    <row r="563" spans="1:12" x14ac:dyDescent="0.25">
      <c r="A563" s="5"/>
      <c r="B563" s="5"/>
      <c r="C563" s="8"/>
      <c r="D563" s="8"/>
      <c r="E563" s="12"/>
      <c r="F563" s="12"/>
      <c r="G563" s="13" t="str">
        <f>IF(OR(I563="Open",I563="Partially paid",I563="Due today",I563="Overdue",I563="Partially paid · overdue",I563="Paid",I563="Set as-of date"),ROUND(E563-IF(F563="",0,F563),2),"")</f>
        <v/>
      </c>
      <c r="H563" s="8"/>
      <c r="I563" s="14" t="str">
        <f>IF(AND(A563="",B563="",C563="",D563="",E563="",F563="",H563=""),"",IF(OR(A563="",B563="",C563="",D563="",E563=""),"Incomplete",IF(COUNTIF($L$5:$L$1004,L563)&gt;1,"Check invoice #",IF(OR(COUNT(E563)=0,AND(F563&lt;&gt;"",COUNT(F563)=0)),"Check payment",IF(OR(E563&lt;0,IF(F563="",0,F563)&lt;0,IF(F563="",0,F563)&gt;E563),"Check payment",IF(OR(COUNT(C563)=0,COUNT(D563)=0),"Check dates",IF(D563&lt;C563,"Check dates",IF(ROUND(E563-IF(F563="",0,F563),2)=0,"Paid",IF(Setup!$B$4="","Set as-of date",IF(D563=Setup!$B$4,"Due today",IF(D563&lt;Setup!$B$4,IF(IF(F563="",0,F563)&gt;0,"Partially paid · overdue","Overdue"),IF(IF(F563="",0,F563)&gt;0,"Partially paid","Open"))))))))))))</f>
        <v/>
      </c>
      <c r="J563" s="15" t="str">
        <f>IF(OR(I563="Overdue",I563="Partially paid · overdue"),DATEDIF(D563,Setup!$B$4,"D"),IF(OR(I563="Open",I563="Partially paid",I563="Due today"),0,""))</f>
        <v/>
      </c>
      <c r="K563" s="5"/>
      <c r="L563" t="str">
        <f>IF(A563="","","k"&amp;SUBSTITUTE(SUBSTITUTE(SUBSTITUTE(SUBSTITUTE(SUBSTITUTE(SUBSTITUTE(A563,"~","{t}"),"*","{s}"),"?","{q}"),"&lt;","{lt}"),"&gt;","{gt}"),"=","{eq}"))</f>
        <v/>
      </c>
    </row>
    <row r="564" spans="1:12" x14ac:dyDescent="0.25">
      <c r="A564" s="5"/>
      <c r="B564" s="5"/>
      <c r="C564" s="8"/>
      <c r="D564" s="8"/>
      <c r="E564" s="12"/>
      <c r="F564" s="12"/>
      <c r="G564" s="13" t="str">
        <f>IF(OR(I564="Open",I564="Partially paid",I564="Due today",I564="Overdue",I564="Partially paid · overdue",I564="Paid",I564="Set as-of date"),ROUND(E564-IF(F564="",0,F564),2),"")</f>
        <v/>
      </c>
      <c r="H564" s="8"/>
      <c r="I564" s="14" t="str">
        <f>IF(AND(A564="",B564="",C564="",D564="",E564="",F564="",H564=""),"",IF(OR(A564="",B564="",C564="",D564="",E564=""),"Incomplete",IF(COUNTIF($L$5:$L$1004,L564)&gt;1,"Check invoice #",IF(OR(COUNT(E564)=0,AND(F564&lt;&gt;"",COUNT(F564)=0)),"Check payment",IF(OR(E564&lt;0,IF(F564="",0,F564)&lt;0,IF(F564="",0,F564)&gt;E564),"Check payment",IF(OR(COUNT(C564)=0,COUNT(D564)=0),"Check dates",IF(D564&lt;C564,"Check dates",IF(ROUND(E564-IF(F564="",0,F564),2)=0,"Paid",IF(Setup!$B$4="","Set as-of date",IF(D564=Setup!$B$4,"Due today",IF(D564&lt;Setup!$B$4,IF(IF(F564="",0,F564)&gt;0,"Partially paid · overdue","Overdue"),IF(IF(F564="",0,F564)&gt;0,"Partially paid","Open"))))))))))))</f>
        <v/>
      </c>
      <c r="J564" s="15" t="str">
        <f>IF(OR(I564="Overdue",I564="Partially paid · overdue"),DATEDIF(D564,Setup!$B$4,"D"),IF(OR(I564="Open",I564="Partially paid",I564="Due today"),0,""))</f>
        <v/>
      </c>
      <c r="K564" s="5"/>
      <c r="L564" t="str">
        <f>IF(A564="","","k"&amp;SUBSTITUTE(SUBSTITUTE(SUBSTITUTE(SUBSTITUTE(SUBSTITUTE(SUBSTITUTE(A564,"~","{t}"),"*","{s}"),"?","{q}"),"&lt;","{lt}"),"&gt;","{gt}"),"=","{eq}"))</f>
        <v/>
      </c>
    </row>
    <row r="565" spans="1:12" x14ac:dyDescent="0.25">
      <c r="A565" s="5"/>
      <c r="B565" s="5"/>
      <c r="C565" s="8"/>
      <c r="D565" s="8"/>
      <c r="E565" s="12"/>
      <c r="F565" s="12"/>
      <c r="G565" s="13" t="str">
        <f>IF(OR(I565="Open",I565="Partially paid",I565="Due today",I565="Overdue",I565="Partially paid · overdue",I565="Paid",I565="Set as-of date"),ROUND(E565-IF(F565="",0,F565),2),"")</f>
        <v/>
      </c>
      <c r="H565" s="8"/>
      <c r="I565" s="14" t="str">
        <f>IF(AND(A565="",B565="",C565="",D565="",E565="",F565="",H565=""),"",IF(OR(A565="",B565="",C565="",D565="",E565=""),"Incomplete",IF(COUNTIF($L$5:$L$1004,L565)&gt;1,"Check invoice #",IF(OR(COUNT(E565)=0,AND(F565&lt;&gt;"",COUNT(F565)=0)),"Check payment",IF(OR(E565&lt;0,IF(F565="",0,F565)&lt;0,IF(F565="",0,F565)&gt;E565),"Check payment",IF(OR(COUNT(C565)=0,COUNT(D565)=0),"Check dates",IF(D565&lt;C565,"Check dates",IF(ROUND(E565-IF(F565="",0,F565),2)=0,"Paid",IF(Setup!$B$4="","Set as-of date",IF(D565=Setup!$B$4,"Due today",IF(D565&lt;Setup!$B$4,IF(IF(F565="",0,F565)&gt;0,"Partially paid · overdue","Overdue"),IF(IF(F565="",0,F565)&gt;0,"Partially paid","Open"))))))))))))</f>
        <v/>
      </c>
      <c r="J565" s="15" t="str">
        <f>IF(OR(I565="Overdue",I565="Partially paid · overdue"),DATEDIF(D565,Setup!$B$4,"D"),IF(OR(I565="Open",I565="Partially paid",I565="Due today"),0,""))</f>
        <v/>
      </c>
      <c r="K565" s="5"/>
      <c r="L565" t="str">
        <f>IF(A565="","","k"&amp;SUBSTITUTE(SUBSTITUTE(SUBSTITUTE(SUBSTITUTE(SUBSTITUTE(SUBSTITUTE(A565,"~","{t}"),"*","{s}"),"?","{q}"),"&lt;","{lt}"),"&gt;","{gt}"),"=","{eq}"))</f>
        <v/>
      </c>
    </row>
    <row r="566" spans="1:12" x14ac:dyDescent="0.25">
      <c r="A566" s="5"/>
      <c r="B566" s="5"/>
      <c r="C566" s="8"/>
      <c r="D566" s="8"/>
      <c r="E566" s="12"/>
      <c r="F566" s="12"/>
      <c r="G566" s="13" t="str">
        <f>IF(OR(I566="Open",I566="Partially paid",I566="Due today",I566="Overdue",I566="Partially paid · overdue",I566="Paid",I566="Set as-of date"),ROUND(E566-IF(F566="",0,F566),2),"")</f>
        <v/>
      </c>
      <c r="H566" s="8"/>
      <c r="I566" s="14" t="str">
        <f>IF(AND(A566="",B566="",C566="",D566="",E566="",F566="",H566=""),"",IF(OR(A566="",B566="",C566="",D566="",E566=""),"Incomplete",IF(COUNTIF($L$5:$L$1004,L566)&gt;1,"Check invoice #",IF(OR(COUNT(E566)=0,AND(F566&lt;&gt;"",COUNT(F566)=0)),"Check payment",IF(OR(E566&lt;0,IF(F566="",0,F566)&lt;0,IF(F566="",0,F566)&gt;E566),"Check payment",IF(OR(COUNT(C566)=0,COUNT(D566)=0),"Check dates",IF(D566&lt;C566,"Check dates",IF(ROUND(E566-IF(F566="",0,F566),2)=0,"Paid",IF(Setup!$B$4="","Set as-of date",IF(D566=Setup!$B$4,"Due today",IF(D566&lt;Setup!$B$4,IF(IF(F566="",0,F566)&gt;0,"Partially paid · overdue","Overdue"),IF(IF(F566="",0,F566)&gt;0,"Partially paid","Open"))))))))))))</f>
        <v/>
      </c>
      <c r="J566" s="15" t="str">
        <f>IF(OR(I566="Overdue",I566="Partially paid · overdue"),DATEDIF(D566,Setup!$B$4,"D"),IF(OR(I566="Open",I566="Partially paid",I566="Due today"),0,""))</f>
        <v/>
      </c>
      <c r="K566" s="5"/>
      <c r="L566" t="str">
        <f>IF(A566="","","k"&amp;SUBSTITUTE(SUBSTITUTE(SUBSTITUTE(SUBSTITUTE(SUBSTITUTE(SUBSTITUTE(A566,"~","{t}"),"*","{s}"),"?","{q}"),"&lt;","{lt}"),"&gt;","{gt}"),"=","{eq}"))</f>
        <v/>
      </c>
    </row>
    <row r="567" spans="1:12" x14ac:dyDescent="0.25">
      <c r="A567" s="5"/>
      <c r="B567" s="5"/>
      <c r="C567" s="8"/>
      <c r="D567" s="8"/>
      <c r="E567" s="12"/>
      <c r="F567" s="12"/>
      <c r="G567" s="13" t="str">
        <f>IF(OR(I567="Open",I567="Partially paid",I567="Due today",I567="Overdue",I567="Partially paid · overdue",I567="Paid",I567="Set as-of date"),ROUND(E567-IF(F567="",0,F567),2),"")</f>
        <v/>
      </c>
      <c r="H567" s="8"/>
      <c r="I567" s="14" t="str">
        <f>IF(AND(A567="",B567="",C567="",D567="",E567="",F567="",H567=""),"",IF(OR(A567="",B567="",C567="",D567="",E567=""),"Incomplete",IF(COUNTIF($L$5:$L$1004,L567)&gt;1,"Check invoice #",IF(OR(COUNT(E567)=0,AND(F567&lt;&gt;"",COUNT(F567)=0)),"Check payment",IF(OR(E567&lt;0,IF(F567="",0,F567)&lt;0,IF(F567="",0,F567)&gt;E567),"Check payment",IF(OR(COUNT(C567)=0,COUNT(D567)=0),"Check dates",IF(D567&lt;C567,"Check dates",IF(ROUND(E567-IF(F567="",0,F567),2)=0,"Paid",IF(Setup!$B$4="","Set as-of date",IF(D567=Setup!$B$4,"Due today",IF(D567&lt;Setup!$B$4,IF(IF(F567="",0,F567)&gt;0,"Partially paid · overdue","Overdue"),IF(IF(F567="",0,F567)&gt;0,"Partially paid","Open"))))))))))))</f>
        <v/>
      </c>
      <c r="J567" s="15" t="str">
        <f>IF(OR(I567="Overdue",I567="Partially paid · overdue"),DATEDIF(D567,Setup!$B$4,"D"),IF(OR(I567="Open",I567="Partially paid",I567="Due today"),0,""))</f>
        <v/>
      </c>
      <c r="K567" s="5"/>
      <c r="L567" t="str">
        <f>IF(A567="","","k"&amp;SUBSTITUTE(SUBSTITUTE(SUBSTITUTE(SUBSTITUTE(SUBSTITUTE(SUBSTITUTE(A567,"~","{t}"),"*","{s}"),"?","{q}"),"&lt;","{lt}"),"&gt;","{gt}"),"=","{eq}"))</f>
        <v/>
      </c>
    </row>
    <row r="568" spans="1:12" x14ac:dyDescent="0.25">
      <c r="A568" s="5"/>
      <c r="B568" s="5"/>
      <c r="C568" s="8"/>
      <c r="D568" s="8"/>
      <c r="E568" s="12"/>
      <c r="F568" s="12"/>
      <c r="G568" s="13" t="str">
        <f>IF(OR(I568="Open",I568="Partially paid",I568="Due today",I568="Overdue",I568="Partially paid · overdue",I568="Paid",I568="Set as-of date"),ROUND(E568-IF(F568="",0,F568),2),"")</f>
        <v/>
      </c>
      <c r="H568" s="8"/>
      <c r="I568" s="14" t="str">
        <f>IF(AND(A568="",B568="",C568="",D568="",E568="",F568="",H568=""),"",IF(OR(A568="",B568="",C568="",D568="",E568=""),"Incomplete",IF(COUNTIF($L$5:$L$1004,L568)&gt;1,"Check invoice #",IF(OR(COUNT(E568)=0,AND(F568&lt;&gt;"",COUNT(F568)=0)),"Check payment",IF(OR(E568&lt;0,IF(F568="",0,F568)&lt;0,IF(F568="",0,F568)&gt;E568),"Check payment",IF(OR(COUNT(C568)=0,COUNT(D568)=0),"Check dates",IF(D568&lt;C568,"Check dates",IF(ROUND(E568-IF(F568="",0,F568),2)=0,"Paid",IF(Setup!$B$4="","Set as-of date",IF(D568=Setup!$B$4,"Due today",IF(D568&lt;Setup!$B$4,IF(IF(F568="",0,F568)&gt;0,"Partially paid · overdue","Overdue"),IF(IF(F568="",0,F568)&gt;0,"Partially paid","Open"))))))))))))</f>
        <v/>
      </c>
      <c r="J568" s="15" t="str">
        <f>IF(OR(I568="Overdue",I568="Partially paid · overdue"),DATEDIF(D568,Setup!$B$4,"D"),IF(OR(I568="Open",I568="Partially paid",I568="Due today"),0,""))</f>
        <v/>
      </c>
      <c r="K568" s="5"/>
      <c r="L568" t="str">
        <f>IF(A568="","","k"&amp;SUBSTITUTE(SUBSTITUTE(SUBSTITUTE(SUBSTITUTE(SUBSTITUTE(SUBSTITUTE(A568,"~","{t}"),"*","{s}"),"?","{q}"),"&lt;","{lt}"),"&gt;","{gt}"),"=","{eq}"))</f>
        <v/>
      </c>
    </row>
    <row r="569" spans="1:12" x14ac:dyDescent="0.25">
      <c r="A569" s="5"/>
      <c r="B569" s="5"/>
      <c r="C569" s="8"/>
      <c r="D569" s="8"/>
      <c r="E569" s="12"/>
      <c r="F569" s="12"/>
      <c r="G569" s="13" t="str">
        <f>IF(OR(I569="Open",I569="Partially paid",I569="Due today",I569="Overdue",I569="Partially paid · overdue",I569="Paid",I569="Set as-of date"),ROUND(E569-IF(F569="",0,F569),2),"")</f>
        <v/>
      </c>
      <c r="H569" s="8"/>
      <c r="I569" s="14" t="str">
        <f>IF(AND(A569="",B569="",C569="",D569="",E569="",F569="",H569=""),"",IF(OR(A569="",B569="",C569="",D569="",E569=""),"Incomplete",IF(COUNTIF($L$5:$L$1004,L569)&gt;1,"Check invoice #",IF(OR(COUNT(E569)=0,AND(F569&lt;&gt;"",COUNT(F569)=0)),"Check payment",IF(OR(E569&lt;0,IF(F569="",0,F569)&lt;0,IF(F569="",0,F569)&gt;E569),"Check payment",IF(OR(COUNT(C569)=0,COUNT(D569)=0),"Check dates",IF(D569&lt;C569,"Check dates",IF(ROUND(E569-IF(F569="",0,F569),2)=0,"Paid",IF(Setup!$B$4="","Set as-of date",IF(D569=Setup!$B$4,"Due today",IF(D569&lt;Setup!$B$4,IF(IF(F569="",0,F569)&gt;0,"Partially paid · overdue","Overdue"),IF(IF(F569="",0,F569)&gt;0,"Partially paid","Open"))))))))))))</f>
        <v/>
      </c>
      <c r="J569" s="15" t="str">
        <f>IF(OR(I569="Overdue",I569="Partially paid · overdue"),DATEDIF(D569,Setup!$B$4,"D"),IF(OR(I569="Open",I569="Partially paid",I569="Due today"),0,""))</f>
        <v/>
      </c>
      <c r="K569" s="5"/>
      <c r="L569" t="str">
        <f>IF(A569="","","k"&amp;SUBSTITUTE(SUBSTITUTE(SUBSTITUTE(SUBSTITUTE(SUBSTITUTE(SUBSTITUTE(A569,"~","{t}"),"*","{s}"),"?","{q}"),"&lt;","{lt}"),"&gt;","{gt}"),"=","{eq}"))</f>
        <v/>
      </c>
    </row>
    <row r="570" spans="1:12" x14ac:dyDescent="0.25">
      <c r="A570" s="5"/>
      <c r="B570" s="5"/>
      <c r="C570" s="8"/>
      <c r="D570" s="8"/>
      <c r="E570" s="12"/>
      <c r="F570" s="12"/>
      <c r="G570" s="13" t="str">
        <f>IF(OR(I570="Open",I570="Partially paid",I570="Due today",I570="Overdue",I570="Partially paid · overdue",I570="Paid",I570="Set as-of date"),ROUND(E570-IF(F570="",0,F570),2),"")</f>
        <v/>
      </c>
      <c r="H570" s="8"/>
      <c r="I570" s="14" t="str">
        <f>IF(AND(A570="",B570="",C570="",D570="",E570="",F570="",H570=""),"",IF(OR(A570="",B570="",C570="",D570="",E570=""),"Incomplete",IF(COUNTIF($L$5:$L$1004,L570)&gt;1,"Check invoice #",IF(OR(COUNT(E570)=0,AND(F570&lt;&gt;"",COUNT(F570)=0)),"Check payment",IF(OR(E570&lt;0,IF(F570="",0,F570)&lt;0,IF(F570="",0,F570)&gt;E570),"Check payment",IF(OR(COUNT(C570)=0,COUNT(D570)=0),"Check dates",IF(D570&lt;C570,"Check dates",IF(ROUND(E570-IF(F570="",0,F570),2)=0,"Paid",IF(Setup!$B$4="","Set as-of date",IF(D570=Setup!$B$4,"Due today",IF(D570&lt;Setup!$B$4,IF(IF(F570="",0,F570)&gt;0,"Partially paid · overdue","Overdue"),IF(IF(F570="",0,F570)&gt;0,"Partially paid","Open"))))))))))))</f>
        <v/>
      </c>
      <c r="J570" s="15" t="str">
        <f>IF(OR(I570="Overdue",I570="Partially paid · overdue"),DATEDIF(D570,Setup!$B$4,"D"),IF(OR(I570="Open",I570="Partially paid",I570="Due today"),0,""))</f>
        <v/>
      </c>
      <c r="K570" s="5"/>
      <c r="L570" t="str">
        <f>IF(A570="","","k"&amp;SUBSTITUTE(SUBSTITUTE(SUBSTITUTE(SUBSTITUTE(SUBSTITUTE(SUBSTITUTE(A570,"~","{t}"),"*","{s}"),"?","{q}"),"&lt;","{lt}"),"&gt;","{gt}"),"=","{eq}"))</f>
        <v/>
      </c>
    </row>
    <row r="571" spans="1:12" x14ac:dyDescent="0.25">
      <c r="A571" s="5"/>
      <c r="B571" s="5"/>
      <c r="C571" s="8"/>
      <c r="D571" s="8"/>
      <c r="E571" s="12"/>
      <c r="F571" s="12"/>
      <c r="G571" s="13" t="str">
        <f>IF(OR(I571="Open",I571="Partially paid",I571="Due today",I571="Overdue",I571="Partially paid · overdue",I571="Paid",I571="Set as-of date"),ROUND(E571-IF(F571="",0,F571),2),"")</f>
        <v/>
      </c>
      <c r="H571" s="8"/>
      <c r="I571" s="14" t="str">
        <f>IF(AND(A571="",B571="",C571="",D571="",E571="",F571="",H571=""),"",IF(OR(A571="",B571="",C571="",D571="",E571=""),"Incomplete",IF(COUNTIF($L$5:$L$1004,L571)&gt;1,"Check invoice #",IF(OR(COUNT(E571)=0,AND(F571&lt;&gt;"",COUNT(F571)=0)),"Check payment",IF(OR(E571&lt;0,IF(F571="",0,F571)&lt;0,IF(F571="",0,F571)&gt;E571),"Check payment",IF(OR(COUNT(C571)=0,COUNT(D571)=0),"Check dates",IF(D571&lt;C571,"Check dates",IF(ROUND(E571-IF(F571="",0,F571),2)=0,"Paid",IF(Setup!$B$4="","Set as-of date",IF(D571=Setup!$B$4,"Due today",IF(D571&lt;Setup!$B$4,IF(IF(F571="",0,F571)&gt;0,"Partially paid · overdue","Overdue"),IF(IF(F571="",0,F571)&gt;0,"Partially paid","Open"))))))))))))</f>
        <v/>
      </c>
      <c r="J571" s="15" t="str">
        <f>IF(OR(I571="Overdue",I571="Partially paid · overdue"),DATEDIF(D571,Setup!$B$4,"D"),IF(OR(I571="Open",I571="Partially paid",I571="Due today"),0,""))</f>
        <v/>
      </c>
      <c r="K571" s="5"/>
      <c r="L571" t="str">
        <f>IF(A571="","","k"&amp;SUBSTITUTE(SUBSTITUTE(SUBSTITUTE(SUBSTITUTE(SUBSTITUTE(SUBSTITUTE(A571,"~","{t}"),"*","{s}"),"?","{q}"),"&lt;","{lt}"),"&gt;","{gt}"),"=","{eq}"))</f>
        <v/>
      </c>
    </row>
    <row r="572" spans="1:12" x14ac:dyDescent="0.25">
      <c r="A572" s="5"/>
      <c r="B572" s="5"/>
      <c r="C572" s="8"/>
      <c r="D572" s="8"/>
      <c r="E572" s="12"/>
      <c r="F572" s="12"/>
      <c r="G572" s="13" t="str">
        <f>IF(OR(I572="Open",I572="Partially paid",I572="Due today",I572="Overdue",I572="Partially paid · overdue",I572="Paid",I572="Set as-of date"),ROUND(E572-IF(F572="",0,F572),2),"")</f>
        <v/>
      </c>
      <c r="H572" s="8"/>
      <c r="I572" s="14" t="str">
        <f>IF(AND(A572="",B572="",C572="",D572="",E572="",F572="",H572=""),"",IF(OR(A572="",B572="",C572="",D572="",E572=""),"Incomplete",IF(COUNTIF($L$5:$L$1004,L572)&gt;1,"Check invoice #",IF(OR(COUNT(E572)=0,AND(F572&lt;&gt;"",COUNT(F572)=0)),"Check payment",IF(OR(E572&lt;0,IF(F572="",0,F572)&lt;0,IF(F572="",0,F572)&gt;E572),"Check payment",IF(OR(COUNT(C572)=0,COUNT(D572)=0),"Check dates",IF(D572&lt;C572,"Check dates",IF(ROUND(E572-IF(F572="",0,F572),2)=0,"Paid",IF(Setup!$B$4="","Set as-of date",IF(D572=Setup!$B$4,"Due today",IF(D572&lt;Setup!$B$4,IF(IF(F572="",0,F572)&gt;0,"Partially paid · overdue","Overdue"),IF(IF(F572="",0,F572)&gt;0,"Partially paid","Open"))))))))))))</f>
        <v/>
      </c>
      <c r="J572" s="15" t="str">
        <f>IF(OR(I572="Overdue",I572="Partially paid · overdue"),DATEDIF(D572,Setup!$B$4,"D"),IF(OR(I572="Open",I572="Partially paid",I572="Due today"),0,""))</f>
        <v/>
      </c>
      <c r="K572" s="5"/>
      <c r="L572" t="str">
        <f>IF(A572="","","k"&amp;SUBSTITUTE(SUBSTITUTE(SUBSTITUTE(SUBSTITUTE(SUBSTITUTE(SUBSTITUTE(A572,"~","{t}"),"*","{s}"),"?","{q}"),"&lt;","{lt}"),"&gt;","{gt}"),"=","{eq}"))</f>
        <v/>
      </c>
    </row>
    <row r="573" spans="1:12" x14ac:dyDescent="0.25">
      <c r="A573" s="5"/>
      <c r="B573" s="5"/>
      <c r="C573" s="8"/>
      <c r="D573" s="8"/>
      <c r="E573" s="12"/>
      <c r="F573" s="12"/>
      <c r="G573" s="13" t="str">
        <f>IF(OR(I573="Open",I573="Partially paid",I573="Due today",I573="Overdue",I573="Partially paid · overdue",I573="Paid",I573="Set as-of date"),ROUND(E573-IF(F573="",0,F573),2),"")</f>
        <v/>
      </c>
      <c r="H573" s="8"/>
      <c r="I573" s="14" t="str">
        <f>IF(AND(A573="",B573="",C573="",D573="",E573="",F573="",H573=""),"",IF(OR(A573="",B573="",C573="",D573="",E573=""),"Incomplete",IF(COUNTIF($L$5:$L$1004,L573)&gt;1,"Check invoice #",IF(OR(COUNT(E573)=0,AND(F573&lt;&gt;"",COUNT(F573)=0)),"Check payment",IF(OR(E573&lt;0,IF(F573="",0,F573)&lt;0,IF(F573="",0,F573)&gt;E573),"Check payment",IF(OR(COUNT(C573)=0,COUNT(D573)=0),"Check dates",IF(D573&lt;C573,"Check dates",IF(ROUND(E573-IF(F573="",0,F573),2)=0,"Paid",IF(Setup!$B$4="","Set as-of date",IF(D573=Setup!$B$4,"Due today",IF(D573&lt;Setup!$B$4,IF(IF(F573="",0,F573)&gt;0,"Partially paid · overdue","Overdue"),IF(IF(F573="",0,F573)&gt;0,"Partially paid","Open"))))))))))))</f>
        <v/>
      </c>
      <c r="J573" s="15" t="str">
        <f>IF(OR(I573="Overdue",I573="Partially paid · overdue"),DATEDIF(D573,Setup!$B$4,"D"),IF(OR(I573="Open",I573="Partially paid",I573="Due today"),0,""))</f>
        <v/>
      </c>
      <c r="K573" s="5"/>
      <c r="L573" t="str">
        <f>IF(A573="","","k"&amp;SUBSTITUTE(SUBSTITUTE(SUBSTITUTE(SUBSTITUTE(SUBSTITUTE(SUBSTITUTE(A573,"~","{t}"),"*","{s}"),"?","{q}"),"&lt;","{lt}"),"&gt;","{gt}"),"=","{eq}"))</f>
        <v/>
      </c>
    </row>
    <row r="574" spans="1:12" x14ac:dyDescent="0.25">
      <c r="A574" s="5"/>
      <c r="B574" s="5"/>
      <c r="C574" s="8"/>
      <c r="D574" s="8"/>
      <c r="E574" s="12"/>
      <c r="F574" s="12"/>
      <c r="G574" s="13" t="str">
        <f>IF(OR(I574="Open",I574="Partially paid",I574="Due today",I574="Overdue",I574="Partially paid · overdue",I574="Paid",I574="Set as-of date"),ROUND(E574-IF(F574="",0,F574),2),"")</f>
        <v/>
      </c>
      <c r="H574" s="8"/>
      <c r="I574" s="14" t="str">
        <f>IF(AND(A574="",B574="",C574="",D574="",E574="",F574="",H574=""),"",IF(OR(A574="",B574="",C574="",D574="",E574=""),"Incomplete",IF(COUNTIF($L$5:$L$1004,L574)&gt;1,"Check invoice #",IF(OR(COUNT(E574)=0,AND(F574&lt;&gt;"",COUNT(F574)=0)),"Check payment",IF(OR(E574&lt;0,IF(F574="",0,F574)&lt;0,IF(F574="",0,F574)&gt;E574),"Check payment",IF(OR(COUNT(C574)=0,COUNT(D574)=0),"Check dates",IF(D574&lt;C574,"Check dates",IF(ROUND(E574-IF(F574="",0,F574),2)=0,"Paid",IF(Setup!$B$4="","Set as-of date",IF(D574=Setup!$B$4,"Due today",IF(D574&lt;Setup!$B$4,IF(IF(F574="",0,F574)&gt;0,"Partially paid · overdue","Overdue"),IF(IF(F574="",0,F574)&gt;0,"Partially paid","Open"))))))))))))</f>
        <v/>
      </c>
      <c r="J574" s="15" t="str">
        <f>IF(OR(I574="Overdue",I574="Partially paid · overdue"),DATEDIF(D574,Setup!$B$4,"D"),IF(OR(I574="Open",I574="Partially paid",I574="Due today"),0,""))</f>
        <v/>
      </c>
      <c r="K574" s="5"/>
      <c r="L574" t="str">
        <f>IF(A574="","","k"&amp;SUBSTITUTE(SUBSTITUTE(SUBSTITUTE(SUBSTITUTE(SUBSTITUTE(SUBSTITUTE(A574,"~","{t}"),"*","{s}"),"?","{q}"),"&lt;","{lt}"),"&gt;","{gt}"),"=","{eq}"))</f>
        <v/>
      </c>
    </row>
    <row r="575" spans="1:12" x14ac:dyDescent="0.25">
      <c r="A575" s="5"/>
      <c r="B575" s="5"/>
      <c r="C575" s="8"/>
      <c r="D575" s="8"/>
      <c r="E575" s="12"/>
      <c r="F575" s="12"/>
      <c r="G575" s="13" t="str">
        <f>IF(OR(I575="Open",I575="Partially paid",I575="Due today",I575="Overdue",I575="Partially paid · overdue",I575="Paid",I575="Set as-of date"),ROUND(E575-IF(F575="",0,F575),2),"")</f>
        <v/>
      </c>
      <c r="H575" s="8"/>
      <c r="I575" s="14" t="str">
        <f>IF(AND(A575="",B575="",C575="",D575="",E575="",F575="",H575=""),"",IF(OR(A575="",B575="",C575="",D575="",E575=""),"Incomplete",IF(COUNTIF($L$5:$L$1004,L575)&gt;1,"Check invoice #",IF(OR(COUNT(E575)=0,AND(F575&lt;&gt;"",COUNT(F575)=0)),"Check payment",IF(OR(E575&lt;0,IF(F575="",0,F575)&lt;0,IF(F575="",0,F575)&gt;E575),"Check payment",IF(OR(COUNT(C575)=0,COUNT(D575)=0),"Check dates",IF(D575&lt;C575,"Check dates",IF(ROUND(E575-IF(F575="",0,F575),2)=0,"Paid",IF(Setup!$B$4="","Set as-of date",IF(D575=Setup!$B$4,"Due today",IF(D575&lt;Setup!$B$4,IF(IF(F575="",0,F575)&gt;0,"Partially paid · overdue","Overdue"),IF(IF(F575="",0,F575)&gt;0,"Partially paid","Open"))))))))))))</f>
        <v/>
      </c>
      <c r="J575" s="15" t="str">
        <f>IF(OR(I575="Overdue",I575="Partially paid · overdue"),DATEDIF(D575,Setup!$B$4,"D"),IF(OR(I575="Open",I575="Partially paid",I575="Due today"),0,""))</f>
        <v/>
      </c>
      <c r="K575" s="5"/>
      <c r="L575" t="str">
        <f>IF(A575="","","k"&amp;SUBSTITUTE(SUBSTITUTE(SUBSTITUTE(SUBSTITUTE(SUBSTITUTE(SUBSTITUTE(A575,"~","{t}"),"*","{s}"),"?","{q}"),"&lt;","{lt}"),"&gt;","{gt}"),"=","{eq}"))</f>
        <v/>
      </c>
    </row>
    <row r="576" spans="1:12" x14ac:dyDescent="0.25">
      <c r="A576" s="5"/>
      <c r="B576" s="5"/>
      <c r="C576" s="8"/>
      <c r="D576" s="8"/>
      <c r="E576" s="12"/>
      <c r="F576" s="12"/>
      <c r="G576" s="13" t="str">
        <f>IF(OR(I576="Open",I576="Partially paid",I576="Due today",I576="Overdue",I576="Partially paid · overdue",I576="Paid",I576="Set as-of date"),ROUND(E576-IF(F576="",0,F576),2),"")</f>
        <v/>
      </c>
      <c r="H576" s="8"/>
      <c r="I576" s="14" t="str">
        <f>IF(AND(A576="",B576="",C576="",D576="",E576="",F576="",H576=""),"",IF(OR(A576="",B576="",C576="",D576="",E576=""),"Incomplete",IF(COUNTIF($L$5:$L$1004,L576)&gt;1,"Check invoice #",IF(OR(COUNT(E576)=0,AND(F576&lt;&gt;"",COUNT(F576)=0)),"Check payment",IF(OR(E576&lt;0,IF(F576="",0,F576)&lt;0,IF(F576="",0,F576)&gt;E576),"Check payment",IF(OR(COUNT(C576)=0,COUNT(D576)=0),"Check dates",IF(D576&lt;C576,"Check dates",IF(ROUND(E576-IF(F576="",0,F576),2)=0,"Paid",IF(Setup!$B$4="","Set as-of date",IF(D576=Setup!$B$4,"Due today",IF(D576&lt;Setup!$B$4,IF(IF(F576="",0,F576)&gt;0,"Partially paid · overdue","Overdue"),IF(IF(F576="",0,F576)&gt;0,"Partially paid","Open"))))))))))))</f>
        <v/>
      </c>
      <c r="J576" s="15" t="str">
        <f>IF(OR(I576="Overdue",I576="Partially paid · overdue"),DATEDIF(D576,Setup!$B$4,"D"),IF(OR(I576="Open",I576="Partially paid",I576="Due today"),0,""))</f>
        <v/>
      </c>
      <c r="K576" s="5"/>
      <c r="L576" t="str">
        <f>IF(A576="","","k"&amp;SUBSTITUTE(SUBSTITUTE(SUBSTITUTE(SUBSTITUTE(SUBSTITUTE(SUBSTITUTE(A576,"~","{t}"),"*","{s}"),"?","{q}"),"&lt;","{lt}"),"&gt;","{gt}"),"=","{eq}"))</f>
        <v/>
      </c>
    </row>
    <row r="577" spans="1:12" x14ac:dyDescent="0.25">
      <c r="A577" s="5"/>
      <c r="B577" s="5"/>
      <c r="C577" s="8"/>
      <c r="D577" s="8"/>
      <c r="E577" s="12"/>
      <c r="F577" s="12"/>
      <c r="G577" s="13" t="str">
        <f>IF(OR(I577="Open",I577="Partially paid",I577="Due today",I577="Overdue",I577="Partially paid · overdue",I577="Paid",I577="Set as-of date"),ROUND(E577-IF(F577="",0,F577),2),"")</f>
        <v/>
      </c>
      <c r="H577" s="8"/>
      <c r="I577" s="14" t="str">
        <f>IF(AND(A577="",B577="",C577="",D577="",E577="",F577="",H577=""),"",IF(OR(A577="",B577="",C577="",D577="",E577=""),"Incomplete",IF(COUNTIF($L$5:$L$1004,L577)&gt;1,"Check invoice #",IF(OR(COUNT(E577)=0,AND(F577&lt;&gt;"",COUNT(F577)=0)),"Check payment",IF(OR(E577&lt;0,IF(F577="",0,F577)&lt;0,IF(F577="",0,F577)&gt;E577),"Check payment",IF(OR(COUNT(C577)=0,COUNT(D577)=0),"Check dates",IF(D577&lt;C577,"Check dates",IF(ROUND(E577-IF(F577="",0,F577),2)=0,"Paid",IF(Setup!$B$4="","Set as-of date",IF(D577=Setup!$B$4,"Due today",IF(D577&lt;Setup!$B$4,IF(IF(F577="",0,F577)&gt;0,"Partially paid · overdue","Overdue"),IF(IF(F577="",0,F577)&gt;0,"Partially paid","Open"))))))))))))</f>
        <v/>
      </c>
      <c r="J577" s="15" t="str">
        <f>IF(OR(I577="Overdue",I577="Partially paid · overdue"),DATEDIF(D577,Setup!$B$4,"D"),IF(OR(I577="Open",I577="Partially paid",I577="Due today"),0,""))</f>
        <v/>
      </c>
      <c r="K577" s="5"/>
      <c r="L577" t="str">
        <f>IF(A577="","","k"&amp;SUBSTITUTE(SUBSTITUTE(SUBSTITUTE(SUBSTITUTE(SUBSTITUTE(SUBSTITUTE(A577,"~","{t}"),"*","{s}"),"?","{q}"),"&lt;","{lt}"),"&gt;","{gt}"),"=","{eq}"))</f>
        <v/>
      </c>
    </row>
    <row r="578" spans="1:12" x14ac:dyDescent="0.25">
      <c r="A578" s="5"/>
      <c r="B578" s="5"/>
      <c r="C578" s="8"/>
      <c r="D578" s="8"/>
      <c r="E578" s="12"/>
      <c r="F578" s="12"/>
      <c r="G578" s="13" t="str">
        <f>IF(OR(I578="Open",I578="Partially paid",I578="Due today",I578="Overdue",I578="Partially paid · overdue",I578="Paid",I578="Set as-of date"),ROUND(E578-IF(F578="",0,F578),2),"")</f>
        <v/>
      </c>
      <c r="H578" s="8"/>
      <c r="I578" s="14" t="str">
        <f>IF(AND(A578="",B578="",C578="",D578="",E578="",F578="",H578=""),"",IF(OR(A578="",B578="",C578="",D578="",E578=""),"Incomplete",IF(COUNTIF($L$5:$L$1004,L578)&gt;1,"Check invoice #",IF(OR(COUNT(E578)=0,AND(F578&lt;&gt;"",COUNT(F578)=0)),"Check payment",IF(OR(E578&lt;0,IF(F578="",0,F578)&lt;0,IF(F578="",0,F578)&gt;E578),"Check payment",IF(OR(COUNT(C578)=0,COUNT(D578)=0),"Check dates",IF(D578&lt;C578,"Check dates",IF(ROUND(E578-IF(F578="",0,F578),2)=0,"Paid",IF(Setup!$B$4="","Set as-of date",IF(D578=Setup!$B$4,"Due today",IF(D578&lt;Setup!$B$4,IF(IF(F578="",0,F578)&gt;0,"Partially paid · overdue","Overdue"),IF(IF(F578="",0,F578)&gt;0,"Partially paid","Open"))))))))))))</f>
        <v/>
      </c>
      <c r="J578" s="15" t="str">
        <f>IF(OR(I578="Overdue",I578="Partially paid · overdue"),DATEDIF(D578,Setup!$B$4,"D"),IF(OR(I578="Open",I578="Partially paid",I578="Due today"),0,""))</f>
        <v/>
      </c>
      <c r="K578" s="5"/>
      <c r="L578" t="str">
        <f>IF(A578="","","k"&amp;SUBSTITUTE(SUBSTITUTE(SUBSTITUTE(SUBSTITUTE(SUBSTITUTE(SUBSTITUTE(A578,"~","{t}"),"*","{s}"),"?","{q}"),"&lt;","{lt}"),"&gt;","{gt}"),"=","{eq}"))</f>
        <v/>
      </c>
    </row>
    <row r="579" spans="1:12" x14ac:dyDescent="0.25">
      <c r="A579" s="5"/>
      <c r="B579" s="5"/>
      <c r="C579" s="8"/>
      <c r="D579" s="8"/>
      <c r="E579" s="12"/>
      <c r="F579" s="12"/>
      <c r="G579" s="13" t="str">
        <f>IF(OR(I579="Open",I579="Partially paid",I579="Due today",I579="Overdue",I579="Partially paid · overdue",I579="Paid",I579="Set as-of date"),ROUND(E579-IF(F579="",0,F579),2),"")</f>
        <v/>
      </c>
      <c r="H579" s="8"/>
      <c r="I579" s="14" t="str">
        <f>IF(AND(A579="",B579="",C579="",D579="",E579="",F579="",H579=""),"",IF(OR(A579="",B579="",C579="",D579="",E579=""),"Incomplete",IF(COUNTIF($L$5:$L$1004,L579)&gt;1,"Check invoice #",IF(OR(COUNT(E579)=0,AND(F579&lt;&gt;"",COUNT(F579)=0)),"Check payment",IF(OR(E579&lt;0,IF(F579="",0,F579)&lt;0,IF(F579="",0,F579)&gt;E579),"Check payment",IF(OR(COUNT(C579)=0,COUNT(D579)=0),"Check dates",IF(D579&lt;C579,"Check dates",IF(ROUND(E579-IF(F579="",0,F579),2)=0,"Paid",IF(Setup!$B$4="","Set as-of date",IF(D579=Setup!$B$4,"Due today",IF(D579&lt;Setup!$B$4,IF(IF(F579="",0,F579)&gt;0,"Partially paid · overdue","Overdue"),IF(IF(F579="",0,F579)&gt;0,"Partially paid","Open"))))))))))))</f>
        <v/>
      </c>
      <c r="J579" s="15" t="str">
        <f>IF(OR(I579="Overdue",I579="Partially paid · overdue"),DATEDIF(D579,Setup!$B$4,"D"),IF(OR(I579="Open",I579="Partially paid",I579="Due today"),0,""))</f>
        <v/>
      </c>
      <c r="K579" s="5"/>
      <c r="L579" t="str">
        <f>IF(A579="","","k"&amp;SUBSTITUTE(SUBSTITUTE(SUBSTITUTE(SUBSTITUTE(SUBSTITUTE(SUBSTITUTE(A579,"~","{t}"),"*","{s}"),"?","{q}"),"&lt;","{lt}"),"&gt;","{gt}"),"=","{eq}"))</f>
        <v/>
      </c>
    </row>
    <row r="580" spans="1:12" x14ac:dyDescent="0.25">
      <c r="A580" s="5"/>
      <c r="B580" s="5"/>
      <c r="C580" s="8"/>
      <c r="D580" s="8"/>
      <c r="E580" s="12"/>
      <c r="F580" s="12"/>
      <c r="G580" s="13" t="str">
        <f>IF(OR(I580="Open",I580="Partially paid",I580="Due today",I580="Overdue",I580="Partially paid · overdue",I580="Paid",I580="Set as-of date"),ROUND(E580-IF(F580="",0,F580),2),"")</f>
        <v/>
      </c>
      <c r="H580" s="8"/>
      <c r="I580" s="14" t="str">
        <f>IF(AND(A580="",B580="",C580="",D580="",E580="",F580="",H580=""),"",IF(OR(A580="",B580="",C580="",D580="",E580=""),"Incomplete",IF(COUNTIF($L$5:$L$1004,L580)&gt;1,"Check invoice #",IF(OR(COUNT(E580)=0,AND(F580&lt;&gt;"",COUNT(F580)=0)),"Check payment",IF(OR(E580&lt;0,IF(F580="",0,F580)&lt;0,IF(F580="",0,F580)&gt;E580),"Check payment",IF(OR(COUNT(C580)=0,COUNT(D580)=0),"Check dates",IF(D580&lt;C580,"Check dates",IF(ROUND(E580-IF(F580="",0,F580),2)=0,"Paid",IF(Setup!$B$4="","Set as-of date",IF(D580=Setup!$B$4,"Due today",IF(D580&lt;Setup!$B$4,IF(IF(F580="",0,F580)&gt;0,"Partially paid · overdue","Overdue"),IF(IF(F580="",0,F580)&gt;0,"Partially paid","Open"))))))))))))</f>
        <v/>
      </c>
      <c r="J580" s="15" t="str">
        <f>IF(OR(I580="Overdue",I580="Partially paid · overdue"),DATEDIF(D580,Setup!$B$4,"D"),IF(OR(I580="Open",I580="Partially paid",I580="Due today"),0,""))</f>
        <v/>
      </c>
      <c r="K580" s="5"/>
      <c r="L580" t="str">
        <f>IF(A580="","","k"&amp;SUBSTITUTE(SUBSTITUTE(SUBSTITUTE(SUBSTITUTE(SUBSTITUTE(SUBSTITUTE(A580,"~","{t}"),"*","{s}"),"?","{q}"),"&lt;","{lt}"),"&gt;","{gt}"),"=","{eq}"))</f>
        <v/>
      </c>
    </row>
    <row r="581" spans="1:12" x14ac:dyDescent="0.25">
      <c r="A581" s="5"/>
      <c r="B581" s="5"/>
      <c r="C581" s="8"/>
      <c r="D581" s="8"/>
      <c r="E581" s="12"/>
      <c r="F581" s="12"/>
      <c r="G581" s="13" t="str">
        <f>IF(OR(I581="Open",I581="Partially paid",I581="Due today",I581="Overdue",I581="Partially paid · overdue",I581="Paid",I581="Set as-of date"),ROUND(E581-IF(F581="",0,F581),2),"")</f>
        <v/>
      </c>
      <c r="H581" s="8"/>
      <c r="I581" s="14" t="str">
        <f>IF(AND(A581="",B581="",C581="",D581="",E581="",F581="",H581=""),"",IF(OR(A581="",B581="",C581="",D581="",E581=""),"Incomplete",IF(COUNTIF($L$5:$L$1004,L581)&gt;1,"Check invoice #",IF(OR(COUNT(E581)=0,AND(F581&lt;&gt;"",COUNT(F581)=0)),"Check payment",IF(OR(E581&lt;0,IF(F581="",0,F581)&lt;0,IF(F581="",0,F581)&gt;E581),"Check payment",IF(OR(COUNT(C581)=0,COUNT(D581)=0),"Check dates",IF(D581&lt;C581,"Check dates",IF(ROUND(E581-IF(F581="",0,F581),2)=0,"Paid",IF(Setup!$B$4="","Set as-of date",IF(D581=Setup!$B$4,"Due today",IF(D581&lt;Setup!$B$4,IF(IF(F581="",0,F581)&gt;0,"Partially paid · overdue","Overdue"),IF(IF(F581="",0,F581)&gt;0,"Partially paid","Open"))))))))))))</f>
        <v/>
      </c>
      <c r="J581" s="15" t="str">
        <f>IF(OR(I581="Overdue",I581="Partially paid · overdue"),DATEDIF(D581,Setup!$B$4,"D"),IF(OR(I581="Open",I581="Partially paid",I581="Due today"),0,""))</f>
        <v/>
      </c>
      <c r="K581" s="5"/>
      <c r="L581" t="str">
        <f>IF(A581="","","k"&amp;SUBSTITUTE(SUBSTITUTE(SUBSTITUTE(SUBSTITUTE(SUBSTITUTE(SUBSTITUTE(A581,"~","{t}"),"*","{s}"),"?","{q}"),"&lt;","{lt}"),"&gt;","{gt}"),"=","{eq}"))</f>
        <v/>
      </c>
    </row>
    <row r="582" spans="1:12" x14ac:dyDescent="0.25">
      <c r="A582" s="5"/>
      <c r="B582" s="5"/>
      <c r="C582" s="8"/>
      <c r="D582" s="8"/>
      <c r="E582" s="12"/>
      <c r="F582" s="12"/>
      <c r="G582" s="13" t="str">
        <f>IF(OR(I582="Open",I582="Partially paid",I582="Due today",I582="Overdue",I582="Partially paid · overdue",I582="Paid",I582="Set as-of date"),ROUND(E582-IF(F582="",0,F582),2),"")</f>
        <v/>
      </c>
      <c r="H582" s="8"/>
      <c r="I582" s="14" t="str">
        <f>IF(AND(A582="",B582="",C582="",D582="",E582="",F582="",H582=""),"",IF(OR(A582="",B582="",C582="",D582="",E582=""),"Incomplete",IF(COUNTIF($L$5:$L$1004,L582)&gt;1,"Check invoice #",IF(OR(COUNT(E582)=0,AND(F582&lt;&gt;"",COUNT(F582)=0)),"Check payment",IF(OR(E582&lt;0,IF(F582="",0,F582)&lt;0,IF(F582="",0,F582)&gt;E582),"Check payment",IF(OR(COUNT(C582)=0,COUNT(D582)=0),"Check dates",IF(D582&lt;C582,"Check dates",IF(ROUND(E582-IF(F582="",0,F582),2)=0,"Paid",IF(Setup!$B$4="","Set as-of date",IF(D582=Setup!$B$4,"Due today",IF(D582&lt;Setup!$B$4,IF(IF(F582="",0,F582)&gt;0,"Partially paid · overdue","Overdue"),IF(IF(F582="",0,F582)&gt;0,"Partially paid","Open"))))))))))))</f>
        <v/>
      </c>
      <c r="J582" s="15" t="str">
        <f>IF(OR(I582="Overdue",I582="Partially paid · overdue"),DATEDIF(D582,Setup!$B$4,"D"),IF(OR(I582="Open",I582="Partially paid",I582="Due today"),0,""))</f>
        <v/>
      </c>
      <c r="K582" s="5"/>
      <c r="L582" t="str">
        <f>IF(A582="","","k"&amp;SUBSTITUTE(SUBSTITUTE(SUBSTITUTE(SUBSTITUTE(SUBSTITUTE(SUBSTITUTE(A582,"~","{t}"),"*","{s}"),"?","{q}"),"&lt;","{lt}"),"&gt;","{gt}"),"=","{eq}"))</f>
        <v/>
      </c>
    </row>
    <row r="583" spans="1:12" x14ac:dyDescent="0.25">
      <c r="A583" s="5"/>
      <c r="B583" s="5"/>
      <c r="C583" s="8"/>
      <c r="D583" s="8"/>
      <c r="E583" s="12"/>
      <c r="F583" s="12"/>
      <c r="G583" s="13" t="str">
        <f>IF(OR(I583="Open",I583="Partially paid",I583="Due today",I583="Overdue",I583="Partially paid · overdue",I583="Paid",I583="Set as-of date"),ROUND(E583-IF(F583="",0,F583),2),"")</f>
        <v/>
      </c>
      <c r="H583" s="8"/>
      <c r="I583" s="14" t="str">
        <f>IF(AND(A583="",B583="",C583="",D583="",E583="",F583="",H583=""),"",IF(OR(A583="",B583="",C583="",D583="",E583=""),"Incomplete",IF(COUNTIF($L$5:$L$1004,L583)&gt;1,"Check invoice #",IF(OR(COUNT(E583)=0,AND(F583&lt;&gt;"",COUNT(F583)=0)),"Check payment",IF(OR(E583&lt;0,IF(F583="",0,F583)&lt;0,IF(F583="",0,F583)&gt;E583),"Check payment",IF(OR(COUNT(C583)=0,COUNT(D583)=0),"Check dates",IF(D583&lt;C583,"Check dates",IF(ROUND(E583-IF(F583="",0,F583),2)=0,"Paid",IF(Setup!$B$4="","Set as-of date",IF(D583=Setup!$B$4,"Due today",IF(D583&lt;Setup!$B$4,IF(IF(F583="",0,F583)&gt;0,"Partially paid · overdue","Overdue"),IF(IF(F583="",0,F583)&gt;0,"Partially paid","Open"))))))))))))</f>
        <v/>
      </c>
      <c r="J583" s="15" t="str">
        <f>IF(OR(I583="Overdue",I583="Partially paid · overdue"),DATEDIF(D583,Setup!$B$4,"D"),IF(OR(I583="Open",I583="Partially paid",I583="Due today"),0,""))</f>
        <v/>
      </c>
      <c r="K583" s="5"/>
      <c r="L583" t="str">
        <f>IF(A583="","","k"&amp;SUBSTITUTE(SUBSTITUTE(SUBSTITUTE(SUBSTITUTE(SUBSTITUTE(SUBSTITUTE(A583,"~","{t}"),"*","{s}"),"?","{q}"),"&lt;","{lt}"),"&gt;","{gt}"),"=","{eq}"))</f>
        <v/>
      </c>
    </row>
    <row r="584" spans="1:12" x14ac:dyDescent="0.25">
      <c r="A584" s="5"/>
      <c r="B584" s="5"/>
      <c r="C584" s="8"/>
      <c r="D584" s="8"/>
      <c r="E584" s="12"/>
      <c r="F584" s="12"/>
      <c r="G584" s="13" t="str">
        <f>IF(OR(I584="Open",I584="Partially paid",I584="Due today",I584="Overdue",I584="Partially paid · overdue",I584="Paid",I584="Set as-of date"),ROUND(E584-IF(F584="",0,F584),2),"")</f>
        <v/>
      </c>
      <c r="H584" s="8"/>
      <c r="I584" s="14" t="str">
        <f>IF(AND(A584="",B584="",C584="",D584="",E584="",F584="",H584=""),"",IF(OR(A584="",B584="",C584="",D584="",E584=""),"Incomplete",IF(COUNTIF($L$5:$L$1004,L584)&gt;1,"Check invoice #",IF(OR(COUNT(E584)=0,AND(F584&lt;&gt;"",COUNT(F584)=0)),"Check payment",IF(OR(E584&lt;0,IF(F584="",0,F584)&lt;0,IF(F584="",0,F584)&gt;E584),"Check payment",IF(OR(COUNT(C584)=0,COUNT(D584)=0),"Check dates",IF(D584&lt;C584,"Check dates",IF(ROUND(E584-IF(F584="",0,F584),2)=0,"Paid",IF(Setup!$B$4="","Set as-of date",IF(D584=Setup!$B$4,"Due today",IF(D584&lt;Setup!$B$4,IF(IF(F584="",0,F584)&gt;0,"Partially paid · overdue","Overdue"),IF(IF(F584="",0,F584)&gt;0,"Partially paid","Open"))))))))))))</f>
        <v/>
      </c>
      <c r="J584" s="15" t="str">
        <f>IF(OR(I584="Overdue",I584="Partially paid · overdue"),DATEDIF(D584,Setup!$B$4,"D"),IF(OR(I584="Open",I584="Partially paid",I584="Due today"),0,""))</f>
        <v/>
      </c>
      <c r="K584" s="5"/>
      <c r="L584" t="str">
        <f>IF(A584="","","k"&amp;SUBSTITUTE(SUBSTITUTE(SUBSTITUTE(SUBSTITUTE(SUBSTITUTE(SUBSTITUTE(A584,"~","{t}"),"*","{s}"),"?","{q}"),"&lt;","{lt}"),"&gt;","{gt}"),"=","{eq}"))</f>
        <v/>
      </c>
    </row>
    <row r="585" spans="1:12" x14ac:dyDescent="0.25">
      <c r="A585" s="5"/>
      <c r="B585" s="5"/>
      <c r="C585" s="8"/>
      <c r="D585" s="8"/>
      <c r="E585" s="12"/>
      <c r="F585" s="12"/>
      <c r="G585" s="13" t="str">
        <f>IF(OR(I585="Open",I585="Partially paid",I585="Due today",I585="Overdue",I585="Partially paid · overdue",I585="Paid",I585="Set as-of date"),ROUND(E585-IF(F585="",0,F585),2),"")</f>
        <v/>
      </c>
      <c r="H585" s="8"/>
      <c r="I585" s="14" t="str">
        <f>IF(AND(A585="",B585="",C585="",D585="",E585="",F585="",H585=""),"",IF(OR(A585="",B585="",C585="",D585="",E585=""),"Incomplete",IF(COUNTIF($L$5:$L$1004,L585)&gt;1,"Check invoice #",IF(OR(COUNT(E585)=0,AND(F585&lt;&gt;"",COUNT(F585)=0)),"Check payment",IF(OR(E585&lt;0,IF(F585="",0,F585)&lt;0,IF(F585="",0,F585)&gt;E585),"Check payment",IF(OR(COUNT(C585)=0,COUNT(D585)=0),"Check dates",IF(D585&lt;C585,"Check dates",IF(ROUND(E585-IF(F585="",0,F585),2)=0,"Paid",IF(Setup!$B$4="","Set as-of date",IF(D585=Setup!$B$4,"Due today",IF(D585&lt;Setup!$B$4,IF(IF(F585="",0,F585)&gt;0,"Partially paid · overdue","Overdue"),IF(IF(F585="",0,F585)&gt;0,"Partially paid","Open"))))))))))))</f>
        <v/>
      </c>
      <c r="J585" s="15" t="str">
        <f>IF(OR(I585="Overdue",I585="Partially paid · overdue"),DATEDIF(D585,Setup!$B$4,"D"),IF(OR(I585="Open",I585="Partially paid",I585="Due today"),0,""))</f>
        <v/>
      </c>
      <c r="K585" s="5"/>
      <c r="L585" t="str">
        <f>IF(A585="","","k"&amp;SUBSTITUTE(SUBSTITUTE(SUBSTITUTE(SUBSTITUTE(SUBSTITUTE(SUBSTITUTE(A585,"~","{t}"),"*","{s}"),"?","{q}"),"&lt;","{lt}"),"&gt;","{gt}"),"=","{eq}"))</f>
        <v/>
      </c>
    </row>
    <row r="586" spans="1:12" x14ac:dyDescent="0.25">
      <c r="A586" s="5"/>
      <c r="B586" s="5"/>
      <c r="C586" s="8"/>
      <c r="D586" s="8"/>
      <c r="E586" s="12"/>
      <c r="F586" s="12"/>
      <c r="G586" s="13" t="str">
        <f>IF(OR(I586="Open",I586="Partially paid",I586="Due today",I586="Overdue",I586="Partially paid · overdue",I586="Paid",I586="Set as-of date"),ROUND(E586-IF(F586="",0,F586),2),"")</f>
        <v/>
      </c>
      <c r="H586" s="8"/>
      <c r="I586" s="14" t="str">
        <f>IF(AND(A586="",B586="",C586="",D586="",E586="",F586="",H586=""),"",IF(OR(A586="",B586="",C586="",D586="",E586=""),"Incomplete",IF(COUNTIF($L$5:$L$1004,L586)&gt;1,"Check invoice #",IF(OR(COUNT(E586)=0,AND(F586&lt;&gt;"",COUNT(F586)=0)),"Check payment",IF(OR(E586&lt;0,IF(F586="",0,F586)&lt;0,IF(F586="",0,F586)&gt;E586),"Check payment",IF(OR(COUNT(C586)=0,COUNT(D586)=0),"Check dates",IF(D586&lt;C586,"Check dates",IF(ROUND(E586-IF(F586="",0,F586),2)=0,"Paid",IF(Setup!$B$4="","Set as-of date",IF(D586=Setup!$B$4,"Due today",IF(D586&lt;Setup!$B$4,IF(IF(F586="",0,F586)&gt;0,"Partially paid · overdue","Overdue"),IF(IF(F586="",0,F586)&gt;0,"Partially paid","Open"))))))))))))</f>
        <v/>
      </c>
      <c r="J586" s="15" t="str">
        <f>IF(OR(I586="Overdue",I586="Partially paid · overdue"),DATEDIF(D586,Setup!$B$4,"D"),IF(OR(I586="Open",I586="Partially paid",I586="Due today"),0,""))</f>
        <v/>
      </c>
      <c r="K586" s="5"/>
      <c r="L586" t="str">
        <f>IF(A586="","","k"&amp;SUBSTITUTE(SUBSTITUTE(SUBSTITUTE(SUBSTITUTE(SUBSTITUTE(SUBSTITUTE(A586,"~","{t}"),"*","{s}"),"?","{q}"),"&lt;","{lt}"),"&gt;","{gt}"),"=","{eq}"))</f>
        <v/>
      </c>
    </row>
    <row r="587" spans="1:12" x14ac:dyDescent="0.25">
      <c r="A587" s="5"/>
      <c r="B587" s="5"/>
      <c r="C587" s="8"/>
      <c r="D587" s="8"/>
      <c r="E587" s="12"/>
      <c r="F587" s="12"/>
      <c r="G587" s="13" t="str">
        <f>IF(OR(I587="Open",I587="Partially paid",I587="Due today",I587="Overdue",I587="Partially paid · overdue",I587="Paid",I587="Set as-of date"),ROUND(E587-IF(F587="",0,F587),2),"")</f>
        <v/>
      </c>
      <c r="H587" s="8"/>
      <c r="I587" s="14" t="str">
        <f>IF(AND(A587="",B587="",C587="",D587="",E587="",F587="",H587=""),"",IF(OR(A587="",B587="",C587="",D587="",E587=""),"Incomplete",IF(COUNTIF($L$5:$L$1004,L587)&gt;1,"Check invoice #",IF(OR(COUNT(E587)=0,AND(F587&lt;&gt;"",COUNT(F587)=0)),"Check payment",IF(OR(E587&lt;0,IF(F587="",0,F587)&lt;0,IF(F587="",0,F587)&gt;E587),"Check payment",IF(OR(COUNT(C587)=0,COUNT(D587)=0),"Check dates",IF(D587&lt;C587,"Check dates",IF(ROUND(E587-IF(F587="",0,F587),2)=0,"Paid",IF(Setup!$B$4="","Set as-of date",IF(D587=Setup!$B$4,"Due today",IF(D587&lt;Setup!$B$4,IF(IF(F587="",0,F587)&gt;0,"Partially paid · overdue","Overdue"),IF(IF(F587="",0,F587)&gt;0,"Partially paid","Open"))))))))))))</f>
        <v/>
      </c>
      <c r="J587" s="15" t="str">
        <f>IF(OR(I587="Overdue",I587="Partially paid · overdue"),DATEDIF(D587,Setup!$B$4,"D"),IF(OR(I587="Open",I587="Partially paid",I587="Due today"),0,""))</f>
        <v/>
      </c>
      <c r="K587" s="5"/>
      <c r="L587" t="str">
        <f>IF(A587="","","k"&amp;SUBSTITUTE(SUBSTITUTE(SUBSTITUTE(SUBSTITUTE(SUBSTITUTE(SUBSTITUTE(A587,"~","{t}"),"*","{s}"),"?","{q}"),"&lt;","{lt}"),"&gt;","{gt}"),"=","{eq}"))</f>
        <v/>
      </c>
    </row>
    <row r="588" spans="1:12" x14ac:dyDescent="0.25">
      <c r="A588" s="5"/>
      <c r="B588" s="5"/>
      <c r="C588" s="8"/>
      <c r="D588" s="8"/>
      <c r="E588" s="12"/>
      <c r="F588" s="12"/>
      <c r="G588" s="13" t="str">
        <f>IF(OR(I588="Open",I588="Partially paid",I588="Due today",I588="Overdue",I588="Partially paid · overdue",I588="Paid",I588="Set as-of date"),ROUND(E588-IF(F588="",0,F588),2),"")</f>
        <v/>
      </c>
      <c r="H588" s="8"/>
      <c r="I588" s="14" t="str">
        <f>IF(AND(A588="",B588="",C588="",D588="",E588="",F588="",H588=""),"",IF(OR(A588="",B588="",C588="",D588="",E588=""),"Incomplete",IF(COUNTIF($L$5:$L$1004,L588)&gt;1,"Check invoice #",IF(OR(COUNT(E588)=0,AND(F588&lt;&gt;"",COUNT(F588)=0)),"Check payment",IF(OR(E588&lt;0,IF(F588="",0,F588)&lt;0,IF(F588="",0,F588)&gt;E588),"Check payment",IF(OR(COUNT(C588)=0,COUNT(D588)=0),"Check dates",IF(D588&lt;C588,"Check dates",IF(ROUND(E588-IF(F588="",0,F588),2)=0,"Paid",IF(Setup!$B$4="","Set as-of date",IF(D588=Setup!$B$4,"Due today",IF(D588&lt;Setup!$B$4,IF(IF(F588="",0,F588)&gt;0,"Partially paid · overdue","Overdue"),IF(IF(F588="",0,F588)&gt;0,"Partially paid","Open"))))))))))))</f>
        <v/>
      </c>
      <c r="J588" s="15" t="str">
        <f>IF(OR(I588="Overdue",I588="Partially paid · overdue"),DATEDIF(D588,Setup!$B$4,"D"),IF(OR(I588="Open",I588="Partially paid",I588="Due today"),0,""))</f>
        <v/>
      </c>
      <c r="K588" s="5"/>
      <c r="L588" t="str">
        <f>IF(A588="","","k"&amp;SUBSTITUTE(SUBSTITUTE(SUBSTITUTE(SUBSTITUTE(SUBSTITUTE(SUBSTITUTE(A588,"~","{t}"),"*","{s}"),"?","{q}"),"&lt;","{lt}"),"&gt;","{gt}"),"=","{eq}"))</f>
        <v/>
      </c>
    </row>
    <row r="589" spans="1:12" x14ac:dyDescent="0.25">
      <c r="A589" s="5"/>
      <c r="B589" s="5"/>
      <c r="C589" s="8"/>
      <c r="D589" s="8"/>
      <c r="E589" s="12"/>
      <c r="F589" s="12"/>
      <c r="G589" s="13" t="str">
        <f>IF(OR(I589="Open",I589="Partially paid",I589="Due today",I589="Overdue",I589="Partially paid · overdue",I589="Paid",I589="Set as-of date"),ROUND(E589-IF(F589="",0,F589),2),"")</f>
        <v/>
      </c>
      <c r="H589" s="8"/>
      <c r="I589" s="14" t="str">
        <f>IF(AND(A589="",B589="",C589="",D589="",E589="",F589="",H589=""),"",IF(OR(A589="",B589="",C589="",D589="",E589=""),"Incomplete",IF(COUNTIF($L$5:$L$1004,L589)&gt;1,"Check invoice #",IF(OR(COUNT(E589)=0,AND(F589&lt;&gt;"",COUNT(F589)=0)),"Check payment",IF(OR(E589&lt;0,IF(F589="",0,F589)&lt;0,IF(F589="",0,F589)&gt;E589),"Check payment",IF(OR(COUNT(C589)=0,COUNT(D589)=0),"Check dates",IF(D589&lt;C589,"Check dates",IF(ROUND(E589-IF(F589="",0,F589),2)=0,"Paid",IF(Setup!$B$4="","Set as-of date",IF(D589=Setup!$B$4,"Due today",IF(D589&lt;Setup!$B$4,IF(IF(F589="",0,F589)&gt;0,"Partially paid · overdue","Overdue"),IF(IF(F589="",0,F589)&gt;0,"Partially paid","Open"))))))))))))</f>
        <v/>
      </c>
      <c r="J589" s="15" t="str">
        <f>IF(OR(I589="Overdue",I589="Partially paid · overdue"),DATEDIF(D589,Setup!$B$4,"D"),IF(OR(I589="Open",I589="Partially paid",I589="Due today"),0,""))</f>
        <v/>
      </c>
      <c r="K589" s="5"/>
      <c r="L589" t="str">
        <f>IF(A589="","","k"&amp;SUBSTITUTE(SUBSTITUTE(SUBSTITUTE(SUBSTITUTE(SUBSTITUTE(SUBSTITUTE(A589,"~","{t}"),"*","{s}"),"?","{q}"),"&lt;","{lt}"),"&gt;","{gt}"),"=","{eq}"))</f>
        <v/>
      </c>
    </row>
    <row r="590" spans="1:12" x14ac:dyDescent="0.25">
      <c r="A590" s="5"/>
      <c r="B590" s="5"/>
      <c r="C590" s="8"/>
      <c r="D590" s="8"/>
      <c r="E590" s="12"/>
      <c r="F590" s="12"/>
      <c r="G590" s="13" t="str">
        <f>IF(OR(I590="Open",I590="Partially paid",I590="Due today",I590="Overdue",I590="Partially paid · overdue",I590="Paid",I590="Set as-of date"),ROUND(E590-IF(F590="",0,F590),2),"")</f>
        <v/>
      </c>
      <c r="H590" s="8"/>
      <c r="I590" s="14" t="str">
        <f>IF(AND(A590="",B590="",C590="",D590="",E590="",F590="",H590=""),"",IF(OR(A590="",B590="",C590="",D590="",E590=""),"Incomplete",IF(COUNTIF($L$5:$L$1004,L590)&gt;1,"Check invoice #",IF(OR(COUNT(E590)=0,AND(F590&lt;&gt;"",COUNT(F590)=0)),"Check payment",IF(OR(E590&lt;0,IF(F590="",0,F590)&lt;0,IF(F590="",0,F590)&gt;E590),"Check payment",IF(OR(COUNT(C590)=0,COUNT(D590)=0),"Check dates",IF(D590&lt;C590,"Check dates",IF(ROUND(E590-IF(F590="",0,F590),2)=0,"Paid",IF(Setup!$B$4="","Set as-of date",IF(D590=Setup!$B$4,"Due today",IF(D590&lt;Setup!$B$4,IF(IF(F590="",0,F590)&gt;0,"Partially paid · overdue","Overdue"),IF(IF(F590="",0,F590)&gt;0,"Partially paid","Open"))))))))))))</f>
        <v/>
      </c>
      <c r="J590" s="15" t="str">
        <f>IF(OR(I590="Overdue",I590="Partially paid · overdue"),DATEDIF(D590,Setup!$B$4,"D"),IF(OR(I590="Open",I590="Partially paid",I590="Due today"),0,""))</f>
        <v/>
      </c>
      <c r="K590" s="5"/>
      <c r="L590" t="str">
        <f>IF(A590="","","k"&amp;SUBSTITUTE(SUBSTITUTE(SUBSTITUTE(SUBSTITUTE(SUBSTITUTE(SUBSTITUTE(A590,"~","{t}"),"*","{s}"),"?","{q}"),"&lt;","{lt}"),"&gt;","{gt}"),"=","{eq}"))</f>
        <v/>
      </c>
    </row>
    <row r="591" spans="1:12" x14ac:dyDescent="0.25">
      <c r="A591" s="5"/>
      <c r="B591" s="5"/>
      <c r="C591" s="8"/>
      <c r="D591" s="8"/>
      <c r="E591" s="12"/>
      <c r="F591" s="12"/>
      <c r="G591" s="13" t="str">
        <f>IF(OR(I591="Open",I591="Partially paid",I591="Due today",I591="Overdue",I591="Partially paid · overdue",I591="Paid",I591="Set as-of date"),ROUND(E591-IF(F591="",0,F591),2),"")</f>
        <v/>
      </c>
      <c r="H591" s="8"/>
      <c r="I591" s="14" t="str">
        <f>IF(AND(A591="",B591="",C591="",D591="",E591="",F591="",H591=""),"",IF(OR(A591="",B591="",C591="",D591="",E591=""),"Incomplete",IF(COUNTIF($L$5:$L$1004,L591)&gt;1,"Check invoice #",IF(OR(COUNT(E591)=0,AND(F591&lt;&gt;"",COUNT(F591)=0)),"Check payment",IF(OR(E591&lt;0,IF(F591="",0,F591)&lt;0,IF(F591="",0,F591)&gt;E591),"Check payment",IF(OR(COUNT(C591)=0,COUNT(D591)=0),"Check dates",IF(D591&lt;C591,"Check dates",IF(ROUND(E591-IF(F591="",0,F591),2)=0,"Paid",IF(Setup!$B$4="","Set as-of date",IF(D591=Setup!$B$4,"Due today",IF(D591&lt;Setup!$B$4,IF(IF(F591="",0,F591)&gt;0,"Partially paid · overdue","Overdue"),IF(IF(F591="",0,F591)&gt;0,"Partially paid","Open"))))))))))))</f>
        <v/>
      </c>
      <c r="J591" s="15" t="str">
        <f>IF(OR(I591="Overdue",I591="Partially paid · overdue"),DATEDIF(D591,Setup!$B$4,"D"),IF(OR(I591="Open",I591="Partially paid",I591="Due today"),0,""))</f>
        <v/>
      </c>
      <c r="K591" s="5"/>
      <c r="L591" t="str">
        <f>IF(A591="","","k"&amp;SUBSTITUTE(SUBSTITUTE(SUBSTITUTE(SUBSTITUTE(SUBSTITUTE(SUBSTITUTE(A591,"~","{t}"),"*","{s}"),"?","{q}"),"&lt;","{lt}"),"&gt;","{gt}"),"=","{eq}"))</f>
        <v/>
      </c>
    </row>
    <row r="592" spans="1:12" x14ac:dyDescent="0.25">
      <c r="A592" s="5"/>
      <c r="B592" s="5"/>
      <c r="C592" s="8"/>
      <c r="D592" s="8"/>
      <c r="E592" s="12"/>
      <c r="F592" s="12"/>
      <c r="G592" s="13" t="str">
        <f>IF(OR(I592="Open",I592="Partially paid",I592="Due today",I592="Overdue",I592="Partially paid · overdue",I592="Paid",I592="Set as-of date"),ROUND(E592-IF(F592="",0,F592),2),"")</f>
        <v/>
      </c>
      <c r="H592" s="8"/>
      <c r="I592" s="14" t="str">
        <f>IF(AND(A592="",B592="",C592="",D592="",E592="",F592="",H592=""),"",IF(OR(A592="",B592="",C592="",D592="",E592=""),"Incomplete",IF(COUNTIF($L$5:$L$1004,L592)&gt;1,"Check invoice #",IF(OR(COUNT(E592)=0,AND(F592&lt;&gt;"",COUNT(F592)=0)),"Check payment",IF(OR(E592&lt;0,IF(F592="",0,F592)&lt;0,IF(F592="",0,F592)&gt;E592),"Check payment",IF(OR(COUNT(C592)=0,COUNT(D592)=0),"Check dates",IF(D592&lt;C592,"Check dates",IF(ROUND(E592-IF(F592="",0,F592),2)=0,"Paid",IF(Setup!$B$4="","Set as-of date",IF(D592=Setup!$B$4,"Due today",IF(D592&lt;Setup!$B$4,IF(IF(F592="",0,F592)&gt;0,"Partially paid · overdue","Overdue"),IF(IF(F592="",0,F592)&gt;0,"Partially paid","Open"))))))))))))</f>
        <v/>
      </c>
      <c r="J592" s="15" t="str">
        <f>IF(OR(I592="Overdue",I592="Partially paid · overdue"),DATEDIF(D592,Setup!$B$4,"D"),IF(OR(I592="Open",I592="Partially paid",I592="Due today"),0,""))</f>
        <v/>
      </c>
      <c r="K592" s="5"/>
      <c r="L592" t="str">
        <f>IF(A592="","","k"&amp;SUBSTITUTE(SUBSTITUTE(SUBSTITUTE(SUBSTITUTE(SUBSTITUTE(SUBSTITUTE(A592,"~","{t}"),"*","{s}"),"?","{q}"),"&lt;","{lt}"),"&gt;","{gt}"),"=","{eq}"))</f>
        <v/>
      </c>
    </row>
    <row r="593" spans="1:12" x14ac:dyDescent="0.25">
      <c r="A593" s="5"/>
      <c r="B593" s="5"/>
      <c r="C593" s="8"/>
      <c r="D593" s="8"/>
      <c r="E593" s="12"/>
      <c r="F593" s="12"/>
      <c r="G593" s="13" t="str">
        <f>IF(OR(I593="Open",I593="Partially paid",I593="Due today",I593="Overdue",I593="Partially paid · overdue",I593="Paid",I593="Set as-of date"),ROUND(E593-IF(F593="",0,F593),2),"")</f>
        <v/>
      </c>
      <c r="H593" s="8"/>
      <c r="I593" s="14" t="str">
        <f>IF(AND(A593="",B593="",C593="",D593="",E593="",F593="",H593=""),"",IF(OR(A593="",B593="",C593="",D593="",E593=""),"Incomplete",IF(COUNTIF($L$5:$L$1004,L593)&gt;1,"Check invoice #",IF(OR(COUNT(E593)=0,AND(F593&lt;&gt;"",COUNT(F593)=0)),"Check payment",IF(OR(E593&lt;0,IF(F593="",0,F593)&lt;0,IF(F593="",0,F593)&gt;E593),"Check payment",IF(OR(COUNT(C593)=0,COUNT(D593)=0),"Check dates",IF(D593&lt;C593,"Check dates",IF(ROUND(E593-IF(F593="",0,F593),2)=0,"Paid",IF(Setup!$B$4="","Set as-of date",IF(D593=Setup!$B$4,"Due today",IF(D593&lt;Setup!$B$4,IF(IF(F593="",0,F593)&gt;0,"Partially paid · overdue","Overdue"),IF(IF(F593="",0,F593)&gt;0,"Partially paid","Open"))))))))))))</f>
        <v/>
      </c>
      <c r="J593" s="15" t="str">
        <f>IF(OR(I593="Overdue",I593="Partially paid · overdue"),DATEDIF(D593,Setup!$B$4,"D"),IF(OR(I593="Open",I593="Partially paid",I593="Due today"),0,""))</f>
        <v/>
      </c>
      <c r="K593" s="5"/>
      <c r="L593" t="str">
        <f>IF(A593="","","k"&amp;SUBSTITUTE(SUBSTITUTE(SUBSTITUTE(SUBSTITUTE(SUBSTITUTE(SUBSTITUTE(A593,"~","{t}"),"*","{s}"),"?","{q}"),"&lt;","{lt}"),"&gt;","{gt}"),"=","{eq}"))</f>
        <v/>
      </c>
    </row>
    <row r="594" spans="1:12" x14ac:dyDescent="0.25">
      <c r="A594" s="5"/>
      <c r="B594" s="5"/>
      <c r="C594" s="8"/>
      <c r="D594" s="8"/>
      <c r="E594" s="12"/>
      <c r="F594" s="12"/>
      <c r="G594" s="13" t="str">
        <f>IF(OR(I594="Open",I594="Partially paid",I594="Due today",I594="Overdue",I594="Partially paid · overdue",I594="Paid",I594="Set as-of date"),ROUND(E594-IF(F594="",0,F594),2),"")</f>
        <v/>
      </c>
      <c r="H594" s="8"/>
      <c r="I594" s="14" t="str">
        <f>IF(AND(A594="",B594="",C594="",D594="",E594="",F594="",H594=""),"",IF(OR(A594="",B594="",C594="",D594="",E594=""),"Incomplete",IF(COUNTIF($L$5:$L$1004,L594)&gt;1,"Check invoice #",IF(OR(COUNT(E594)=0,AND(F594&lt;&gt;"",COUNT(F594)=0)),"Check payment",IF(OR(E594&lt;0,IF(F594="",0,F594)&lt;0,IF(F594="",0,F594)&gt;E594),"Check payment",IF(OR(COUNT(C594)=0,COUNT(D594)=0),"Check dates",IF(D594&lt;C594,"Check dates",IF(ROUND(E594-IF(F594="",0,F594),2)=0,"Paid",IF(Setup!$B$4="","Set as-of date",IF(D594=Setup!$B$4,"Due today",IF(D594&lt;Setup!$B$4,IF(IF(F594="",0,F594)&gt;0,"Partially paid · overdue","Overdue"),IF(IF(F594="",0,F594)&gt;0,"Partially paid","Open"))))))))))))</f>
        <v/>
      </c>
      <c r="J594" s="15" t="str">
        <f>IF(OR(I594="Overdue",I594="Partially paid · overdue"),DATEDIF(D594,Setup!$B$4,"D"),IF(OR(I594="Open",I594="Partially paid",I594="Due today"),0,""))</f>
        <v/>
      </c>
      <c r="K594" s="5"/>
      <c r="L594" t="str">
        <f>IF(A594="","","k"&amp;SUBSTITUTE(SUBSTITUTE(SUBSTITUTE(SUBSTITUTE(SUBSTITUTE(SUBSTITUTE(A594,"~","{t}"),"*","{s}"),"?","{q}"),"&lt;","{lt}"),"&gt;","{gt}"),"=","{eq}"))</f>
        <v/>
      </c>
    </row>
    <row r="595" spans="1:12" x14ac:dyDescent="0.25">
      <c r="A595" s="5"/>
      <c r="B595" s="5"/>
      <c r="C595" s="8"/>
      <c r="D595" s="8"/>
      <c r="E595" s="12"/>
      <c r="F595" s="12"/>
      <c r="G595" s="13" t="str">
        <f>IF(OR(I595="Open",I595="Partially paid",I595="Due today",I595="Overdue",I595="Partially paid · overdue",I595="Paid",I595="Set as-of date"),ROUND(E595-IF(F595="",0,F595),2),"")</f>
        <v/>
      </c>
      <c r="H595" s="8"/>
      <c r="I595" s="14" t="str">
        <f>IF(AND(A595="",B595="",C595="",D595="",E595="",F595="",H595=""),"",IF(OR(A595="",B595="",C595="",D595="",E595=""),"Incomplete",IF(COUNTIF($L$5:$L$1004,L595)&gt;1,"Check invoice #",IF(OR(COUNT(E595)=0,AND(F595&lt;&gt;"",COUNT(F595)=0)),"Check payment",IF(OR(E595&lt;0,IF(F595="",0,F595)&lt;0,IF(F595="",0,F595)&gt;E595),"Check payment",IF(OR(COUNT(C595)=0,COUNT(D595)=0),"Check dates",IF(D595&lt;C595,"Check dates",IF(ROUND(E595-IF(F595="",0,F595),2)=0,"Paid",IF(Setup!$B$4="","Set as-of date",IF(D595=Setup!$B$4,"Due today",IF(D595&lt;Setup!$B$4,IF(IF(F595="",0,F595)&gt;0,"Partially paid · overdue","Overdue"),IF(IF(F595="",0,F595)&gt;0,"Partially paid","Open"))))))))))))</f>
        <v/>
      </c>
      <c r="J595" s="15" t="str">
        <f>IF(OR(I595="Overdue",I595="Partially paid · overdue"),DATEDIF(D595,Setup!$B$4,"D"),IF(OR(I595="Open",I595="Partially paid",I595="Due today"),0,""))</f>
        <v/>
      </c>
      <c r="K595" s="5"/>
      <c r="L595" t="str">
        <f>IF(A595="","","k"&amp;SUBSTITUTE(SUBSTITUTE(SUBSTITUTE(SUBSTITUTE(SUBSTITUTE(SUBSTITUTE(A595,"~","{t}"),"*","{s}"),"?","{q}"),"&lt;","{lt}"),"&gt;","{gt}"),"=","{eq}"))</f>
        <v/>
      </c>
    </row>
    <row r="596" spans="1:12" x14ac:dyDescent="0.25">
      <c r="A596" s="5"/>
      <c r="B596" s="5"/>
      <c r="C596" s="8"/>
      <c r="D596" s="8"/>
      <c r="E596" s="12"/>
      <c r="F596" s="12"/>
      <c r="G596" s="13" t="str">
        <f>IF(OR(I596="Open",I596="Partially paid",I596="Due today",I596="Overdue",I596="Partially paid · overdue",I596="Paid",I596="Set as-of date"),ROUND(E596-IF(F596="",0,F596),2),"")</f>
        <v/>
      </c>
      <c r="H596" s="8"/>
      <c r="I596" s="14" t="str">
        <f>IF(AND(A596="",B596="",C596="",D596="",E596="",F596="",H596=""),"",IF(OR(A596="",B596="",C596="",D596="",E596=""),"Incomplete",IF(COUNTIF($L$5:$L$1004,L596)&gt;1,"Check invoice #",IF(OR(COUNT(E596)=0,AND(F596&lt;&gt;"",COUNT(F596)=0)),"Check payment",IF(OR(E596&lt;0,IF(F596="",0,F596)&lt;0,IF(F596="",0,F596)&gt;E596),"Check payment",IF(OR(COUNT(C596)=0,COUNT(D596)=0),"Check dates",IF(D596&lt;C596,"Check dates",IF(ROUND(E596-IF(F596="",0,F596),2)=0,"Paid",IF(Setup!$B$4="","Set as-of date",IF(D596=Setup!$B$4,"Due today",IF(D596&lt;Setup!$B$4,IF(IF(F596="",0,F596)&gt;0,"Partially paid · overdue","Overdue"),IF(IF(F596="",0,F596)&gt;0,"Partially paid","Open"))))))))))))</f>
        <v/>
      </c>
      <c r="J596" s="15" t="str">
        <f>IF(OR(I596="Overdue",I596="Partially paid · overdue"),DATEDIF(D596,Setup!$B$4,"D"),IF(OR(I596="Open",I596="Partially paid",I596="Due today"),0,""))</f>
        <v/>
      </c>
      <c r="K596" s="5"/>
      <c r="L596" t="str">
        <f>IF(A596="","","k"&amp;SUBSTITUTE(SUBSTITUTE(SUBSTITUTE(SUBSTITUTE(SUBSTITUTE(SUBSTITUTE(A596,"~","{t}"),"*","{s}"),"?","{q}"),"&lt;","{lt}"),"&gt;","{gt}"),"=","{eq}"))</f>
        <v/>
      </c>
    </row>
    <row r="597" spans="1:12" x14ac:dyDescent="0.25">
      <c r="A597" s="5"/>
      <c r="B597" s="5"/>
      <c r="C597" s="8"/>
      <c r="D597" s="8"/>
      <c r="E597" s="12"/>
      <c r="F597" s="12"/>
      <c r="G597" s="13" t="str">
        <f>IF(OR(I597="Open",I597="Partially paid",I597="Due today",I597="Overdue",I597="Partially paid · overdue",I597="Paid",I597="Set as-of date"),ROUND(E597-IF(F597="",0,F597),2),"")</f>
        <v/>
      </c>
      <c r="H597" s="8"/>
      <c r="I597" s="14" t="str">
        <f>IF(AND(A597="",B597="",C597="",D597="",E597="",F597="",H597=""),"",IF(OR(A597="",B597="",C597="",D597="",E597=""),"Incomplete",IF(COUNTIF($L$5:$L$1004,L597)&gt;1,"Check invoice #",IF(OR(COUNT(E597)=0,AND(F597&lt;&gt;"",COUNT(F597)=0)),"Check payment",IF(OR(E597&lt;0,IF(F597="",0,F597)&lt;0,IF(F597="",0,F597)&gt;E597),"Check payment",IF(OR(COUNT(C597)=0,COUNT(D597)=0),"Check dates",IF(D597&lt;C597,"Check dates",IF(ROUND(E597-IF(F597="",0,F597),2)=0,"Paid",IF(Setup!$B$4="","Set as-of date",IF(D597=Setup!$B$4,"Due today",IF(D597&lt;Setup!$B$4,IF(IF(F597="",0,F597)&gt;0,"Partially paid · overdue","Overdue"),IF(IF(F597="",0,F597)&gt;0,"Partially paid","Open"))))))))))))</f>
        <v/>
      </c>
      <c r="J597" s="15" t="str">
        <f>IF(OR(I597="Overdue",I597="Partially paid · overdue"),DATEDIF(D597,Setup!$B$4,"D"),IF(OR(I597="Open",I597="Partially paid",I597="Due today"),0,""))</f>
        <v/>
      </c>
      <c r="K597" s="5"/>
      <c r="L597" t="str">
        <f>IF(A597="","","k"&amp;SUBSTITUTE(SUBSTITUTE(SUBSTITUTE(SUBSTITUTE(SUBSTITUTE(SUBSTITUTE(A597,"~","{t}"),"*","{s}"),"?","{q}"),"&lt;","{lt}"),"&gt;","{gt}"),"=","{eq}"))</f>
        <v/>
      </c>
    </row>
    <row r="598" spans="1:12" x14ac:dyDescent="0.25">
      <c r="A598" s="5"/>
      <c r="B598" s="5"/>
      <c r="C598" s="8"/>
      <c r="D598" s="8"/>
      <c r="E598" s="12"/>
      <c r="F598" s="12"/>
      <c r="G598" s="13" t="str">
        <f>IF(OR(I598="Open",I598="Partially paid",I598="Due today",I598="Overdue",I598="Partially paid · overdue",I598="Paid",I598="Set as-of date"),ROUND(E598-IF(F598="",0,F598),2),"")</f>
        <v/>
      </c>
      <c r="H598" s="8"/>
      <c r="I598" s="14" t="str">
        <f>IF(AND(A598="",B598="",C598="",D598="",E598="",F598="",H598=""),"",IF(OR(A598="",B598="",C598="",D598="",E598=""),"Incomplete",IF(COUNTIF($L$5:$L$1004,L598)&gt;1,"Check invoice #",IF(OR(COUNT(E598)=0,AND(F598&lt;&gt;"",COUNT(F598)=0)),"Check payment",IF(OR(E598&lt;0,IF(F598="",0,F598)&lt;0,IF(F598="",0,F598)&gt;E598),"Check payment",IF(OR(COUNT(C598)=0,COUNT(D598)=0),"Check dates",IF(D598&lt;C598,"Check dates",IF(ROUND(E598-IF(F598="",0,F598),2)=0,"Paid",IF(Setup!$B$4="","Set as-of date",IF(D598=Setup!$B$4,"Due today",IF(D598&lt;Setup!$B$4,IF(IF(F598="",0,F598)&gt;0,"Partially paid · overdue","Overdue"),IF(IF(F598="",0,F598)&gt;0,"Partially paid","Open"))))))))))))</f>
        <v/>
      </c>
      <c r="J598" s="15" t="str">
        <f>IF(OR(I598="Overdue",I598="Partially paid · overdue"),DATEDIF(D598,Setup!$B$4,"D"),IF(OR(I598="Open",I598="Partially paid",I598="Due today"),0,""))</f>
        <v/>
      </c>
      <c r="K598" s="5"/>
      <c r="L598" t="str">
        <f>IF(A598="","","k"&amp;SUBSTITUTE(SUBSTITUTE(SUBSTITUTE(SUBSTITUTE(SUBSTITUTE(SUBSTITUTE(A598,"~","{t}"),"*","{s}"),"?","{q}"),"&lt;","{lt}"),"&gt;","{gt}"),"=","{eq}"))</f>
        <v/>
      </c>
    </row>
    <row r="599" spans="1:12" x14ac:dyDescent="0.25">
      <c r="A599" s="5"/>
      <c r="B599" s="5"/>
      <c r="C599" s="8"/>
      <c r="D599" s="8"/>
      <c r="E599" s="12"/>
      <c r="F599" s="12"/>
      <c r="G599" s="13" t="str">
        <f>IF(OR(I599="Open",I599="Partially paid",I599="Due today",I599="Overdue",I599="Partially paid · overdue",I599="Paid",I599="Set as-of date"),ROUND(E599-IF(F599="",0,F599),2),"")</f>
        <v/>
      </c>
      <c r="H599" s="8"/>
      <c r="I599" s="14" t="str">
        <f>IF(AND(A599="",B599="",C599="",D599="",E599="",F599="",H599=""),"",IF(OR(A599="",B599="",C599="",D599="",E599=""),"Incomplete",IF(COUNTIF($L$5:$L$1004,L599)&gt;1,"Check invoice #",IF(OR(COUNT(E599)=0,AND(F599&lt;&gt;"",COUNT(F599)=0)),"Check payment",IF(OR(E599&lt;0,IF(F599="",0,F599)&lt;0,IF(F599="",0,F599)&gt;E599),"Check payment",IF(OR(COUNT(C599)=0,COUNT(D599)=0),"Check dates",IF(D599&lt;C599,"Check dates",IF(ROUND(E599-IF(F599="",0,F599),2)=0,"Paid",IF(Setup!$B$4="","Set as-of date",IF(D599=Setup!$B$4,"Due today",IF(D599&lt;Setup!$B$4,IF(IF(F599="",0,F599)&gt;0,"Partially paid · overdue","Overdue"),IF(IF(F599="",0,F599)&gt;0,"Partially paid","Open"))))))))))))</f>
        <v/>
      </c>
      <c r="J599" s="15" t="str">
        <f>IF(OR(I599="Overdue",I599="Partially paid · overdue"),DATEDIF(D599,Setup!$B$4,"D"),IF(OR(I599="Open",I599="Partially paid",I599="Due today"),0,""))</f>
        <v/>
      </c>
      <c r="K599" s="5"/>
      <c r="L599" t="str">
        <f>IF(A599="","","k"&amp;SUBSTITUTE(SUBSTITUTE(SUBSTITUTE(SUBSTITUTE(SUBSTITUTE(SUBSTITUTE(A599,"~","{t}"),"*","{s}"),"?","{q}"),"&lt;","{lt}"),"&gt;","{gt}"),"=","{eq}"))</f>
        <v/>
      </c>
    </row>
    <row r="600" spans="1:12" x14ac:dyDescent="0.25">
      <c r="A600" s="5"/>
      <c r="B600" s="5"/>
      <c r="C600" s="8"/>
      <c r="D600" s="8"/>
      <c r="E600" s="12"/>
      <c r="F600" s="12"/>
      <c r="G600" s="13" t="str">
        <f>IF(OR(I600="Open",I600="Partially paid",I600="Due today",I600="Overdue",I600="Partially paid · overdue",I600="Paid",I600="Set as-of date"),ROUND(E600-IF(F600="",0,F600),2),"")</f>
        <v/>
      </c>
      <c r="H600" s="8"/>
      <c r="I600" s="14" t="str">
        <f>IF(AND(A600="",B600="",C600="",D600="",E600="",F600="",H600=""),"",IF(OR(A600="",B600="",C600="",D600="",E600=""),"Incomplete",IF(COUNTIF($L$5:$L$1004,L600)&gt;1,"Check invoice #",IF(OR(COUNT(E600)=0,AND(F600&lt;&gt;"",COUNT(F600)=0)),"Check payment",IF(OR(E600&lt;0,IF(F600="",0,F600)&lt;0,IF(F600="",0,F600)&gt;E600),"Check payment",IF(OR(COUNT(C600)=0,COUNT(D600)=0),"Check dates",IF(D600&lt;C600,"Check dates",IF(ROUND(E600-IF(F600="",0,F600),2)=0,"Paid",IF(Setup!$B$4="","Set as-of date",IF(D600=Setup!$B$4,"Due today",IF(D600&lt;Setup!$B$4,IF(IF(F600="",0,F600)&gt;0,"Partially paid · overdue","Overdue"),IF(IF(F600="",0,F600)&gt;0,"Partially paid","Open"))))))))))))</f>
        <v/>
      </c>
      <c r="J600" s="15" t="str">
        <f>IF(OR(I600="Overdue",I600="Partially paid · overdue"),DATEDIF(D600,Setup!$B$4,"D"),IF(OR(I600="Open",I600="Partially paid",I600="Due today"),0,""))</f>
        <v/>
      </c>
      <c r="K600" s="5"/>
      <c r="L600" t="str">
        <f>IF(A600="","","k"&amp;SUBSTITUTE(SUBSTITUTE(SUBSTITUTE(SUBSTITUTE(SUBSTITUTE(SUBSTITUTE(A600,"~","{t}"),"*","{s}"),"?","{q}"),"&lt;","{lt}"),"&gt;","{gt}"),"=","{eq}"))</f>
        <v/>
      </c>
    </row>
    <row r="601" spans="1:12" x14ac:dyDescent="0.25">
      <c r="A601" s="5"/>
      <c r="B601" s="5"/>
      <c r="C601" s="8"/>
      <c r="D601" s="8"/>
      <c r="E601" s="12"/>
      <c r="F601" s="12"/>
      <c r="G601" s="13" t="str">
        <f>IF(OR(I601="Open",I601="Partially paid",I601="Due today",I601="Overdue",I601="Partially paid · overdue",I601="Paid",I601="Set as-of date"),ROUND(E601-IF(F601="",0,F601),2),"")</f>
        <v/>
      </c>
      <c r="H601" s="8"/>
      <c r="I601" s="14" t="str">
        <f>IF(AND(A601="",B601="",C601="",D601="",E601="",F601="",H601=""),"",IF(OR(A601="",B601="",C601="",D601="",E601=""),"Incomplete",IF(COUNTIF($L$5:$L$1004,L601)&gt;1,"Check invoice #",IF(OR(COUNT(E601)=0,AND(F601&lt;&gt;"",COUNT(F601)=0)),"Check payment",IF(OR(E601&lt;0,IF(F601="",0,F601)&lt;0,IF(F601="",0,F601)&gt;E601),"Check payment",IF(OR(COUNT(C601)=0,COUNT(D601)=0),"Check dates",IF(D601&lt;C601,"Check dates",IF(ROUND(E601-IF(F601="",0,F601),2)=0,"Paid",IF(Setup!$B$4="","Set as-of date",IF(D601=Setup!$B$4,"Due today",IF(D601&lt;Setup!$B$4,IF(IF(F601="",0,F601)&gt;0,"Partially paid · overdue","Overdue"),IF(IF(F601="",0,F601)&gt;0,"Partially paid","Open"))))))))))))</f>
        <v/>
      </c>
      <c r="J601" s="15" t="str">
        <f>IF(OR(I601="Overdue",I601="Partially paid · overdue"),DATEDIF(D601,Setup!$B$4,"D"),IF(OR(I601="Open",I601="Partially paid",I601="Due today"),0,""))</f>
        <v/>
      </c>
      <c r="K601" s="5"/>
      <c r="L601" t="str">
        <f>IF(A601="","","k"&amp;SUBSTITUTE(SUBSTITUTE(SUBSTITUTE(SUBSTITUTE(SUBSTITUTE(SUBSTITUTE(A601,"~","{t}"),"*","{s}"),"?","{q}"),"&lt;","{lt}"),"&gt;","{gt}"),"=","{eq}"))</f>
        <v/>
      </c>
    </row>
    <row r="602" spans="1:12" x14ac:dyDescent="0.25">
      <c r="A602" s="5"/>
      <c r="B602" s="5"/>
      <c r="C602" s="8"/>
      <c r="D602" s="8"/>
      <c r="E602" s="12"/>
      <c r="F602" s="12"/>
      <c r="G602" s="13" t="str">
        <f>IF(OR(I602="Open",I602="Partially paid",I602="Due today",I602="Overdue",I602="Partially paid · overdue",I602="Paid",I602="Set as-of date"),ROUND(E602-IF(F602="",0,F602),2),"")</f>
        <v/>
      </c>
      <c r="H602" s="8"/>
      <c r="I602" s="14" t="str">
        <f>IF(AND(A602="",B602="",C602="",D602="",E602="",F602="",H602=""),"",IF(OR(A602="",B602="",C602="",D602="",E602=""),"Incomplete",IF(COUNTIF($L$5:$L$1004,L602)&gt;1,"Check invoice #",IF(OR(COUNT(E602)=0,AND(F602&lt;&gt;"",COUNT(F602)=0)),"Check payment",IF(OR(E602&lt;0,IF(F602="",0,F602)&lt;0,IF(F602="",0,F602)&gt;E602),"Check payment",IF(OR(COUNT(C602)=0,COUNT(D602)=0),"Check dates",IF(D602&lt;C602,"Check dates",IF(ROUND(E602-IF(F602="",0,F602),2)=0,"Paid",IF(Setup!$B$4="","Set as-of date",IF(D602=Setup!$B$4,"Due today",IF(D602&lt;Setup!$B$4,IF(IF(F602="",0,F602)&gt;0,"Partially paid · overdue","Overdue"),IF(IF(F602="",0,F602)&gt;0,"Partially paid","Open"))))))))))))</f>
        <v/>
      </c>
      <c r="J602" s="15" t="str">
        <f>IF(OR(I602="Overdue",I602="Partially paid · overdue"),DATEDIF(D602,Setup!$B$4,"D"),IF(OR(I602="Open",I602="Partially paid",I602="Due today"),0,""))</f>
        <v/>
      </c>
      <c r="K602" s="5"/>
      <c r="L602" t="str">
        <f>IF(A602="","","k"&amp;SUBSTITUTE(SUBSTITUTE(SUBSTITUTE(SUBSTITUTE(SUBSTITUTE(SUBSTITUTE(A602,"~","{t}"),"*","{s}"),"?","{q}"),"&lt;","{lt}"),"&gt;","{gt}"),"=","{eq}"))</f>
        <v/>
      </c>
    </row>
    <row r="603" spans="1:12" x14ac:dyDescent="0.25">
      <c r="A603" s="5"/>
      <c r="B603" s="5"/>
      <c r="C603" s="8"/>
      <c r="D603" s="8"/>
      <c r="E603" s="12"/>
      <c r="F603" s="12"/>
      <c r="G603" s="13" t="str">
        <f>IF(OR(I603="Open",I603="Partially paid",I603="Due today",I603="Overdue",I603="Partially paid · overdue",I603="Paid",I603="Set as-of date"),ROUND(E603-IF(F603="",0,F603),2),"")</f>
        <v/>
      </c>
      <c r="H603" s="8"/>
      <c r="I603" s="14" t="str">
        <f>IF(AND(A603="",B603="",C603="",D603="",E603="",F603="",H603=""),"",IF(OR(A603="",B603="",C603="",D603="",E603=""),"Incomplete",IF(COUNTIF($L$5:$L$1004,L603)&gt;1,"Check invoice #",IF(OR(COUNT(E603)=0,AND(F603&lt;&gt;"",COUNT(F603)=0)),"Check payment",IF(OR(E603&lt;0,IF(F603="",0,F603)&lt;0,IF(F603="",0,F603)&gt;E603),"Check payment",IF(OR(COUNT(C603)=0,COUNT(D603)=0),"Check dates",IF(D603&lt;C603,"Check dates",IF(ROUND(E603-IF(F603="",0,F603),2)=0,"Paid",IF(Setup!$B$4="","Set as-of date",IF(D603=Setup!$B$4,"Due today",IF(D603&lt;Setup!$B$4,IF(IF(F603="",0,F603)&gt;0,"Partially paid · overdue","Overdue"),IF(IF(F603="",0,F603)&gt;0,"Partially paid","Open"))))))))))))</f>
        <v/>
      </c>
      <c r="J603" s="15" t="str">
        <f>IF(OR(I603="Overdue",I603="Partially paid · overdue"),DATEDIF(D603,Setup!$B$4,"D"),IF(OR(I603="Open",I603="Partially paid",I603="Due today"),0,""))</f>
        <v/>
      </c>
      <c r="K603" s="5"/>
      <c r="L603" t="str">
        <f>IF(A603="","","k"&amp;SUBSTITUTE(SUBSTITUTE(SUBSTITUTE(SUBSTITUTE(SUBSTITUTE(SUBSTITUTE(A603,"~","{t}"),"*","{s}"),"?","{q}"),"&lt;","{lt}"),"&gt;","{gt}"),"=","{eq}"))</f>
        <v/>
      </c>
    </row>
    <row r="604" spans="1:12" x14ac:dyDescent="0.25">
      <c r="A604" s="5"/>
      <c r="B604" s="5"/>
      <c r="C604" s="8"/>
      <c r="D604" s="8"/>
      <c r="E604" s="12"/>
      <c r="F604" s="12"/>
      <c r="G604" s="13" t="str">
        <f>IF(OR(I604="Open",I604="Partially paid",I604="Due today",I604="Overdue",I604="Partially paid · overdue",I604="Paid",I604="Set as-of date"),ROUND(E604-IF(F604="",0,F604),2),"")</f>
        <v/>
      </c>
      <c r="H604" s="8"/>
      <c r="I604" s="14" t="str">
        <f>IF(AND(A604="",B604="",C604="",D604="",E604="",F604="",H604=""),"",IF(OR(A604="",B604="",C604="",D604="",E604=""),"Incomplete",IF(COUNTIF($L$5:$L$1004,L604)&gt;1,"Check invoice #",IF(OR(COUNT(E604)=0,AND(F604&lt;&gt;"",COUNT(F604)=0)),"Check payment",IF(OR(E604&lt;0,IF(F604="",0,F604)&lt;0,IF(F604="",0,F604)&gt;E604),"Check payment",IF(OR(COUNT(C604)=0,COUNT(D604)=0),"Check dates",IF(D604&lt;C604,"Check dates",IF(ROUND(E604-IF(F604="",0,F604),2)=0,"Paid",IF(Setup!$B$4="","Set as-of date",IF(D604=Setup!$B$4,"Due today",IF(D604&lt;Setup!$B$4,IF(IF(F604="",0,F604)&gt;0,"Partially paid · overdue","Overdue"),IF(IF(F604="",0,F604)&gt;0,"Partially paid","Open"))))))))))))</f>
        <v/>
      </c>
      <c r="J604" s="15" t="str">
        <f>IF(OR(I604="Overdue",I604="Partially paid · overdue"),DATEDIF(D604,Setup!$B$4,"D"),IF(OR(I604="Open",I604="Partially paid",I604="Due today"),0,""))</f>
        <v/>
      </c>
      <c r="K604" s="5"/>
      <c r="L604" t="str">
        <f>IF(A604="","","k"&amp;SUBSTITUTE(SUBSTITUTE(SUBSTITUTE(SUBSTITUTE(SUBSTITUTE(SUBSTITUTE(A604,"~","{t}"),"*","{s}"),"?","{q}"),"&lt;","{lt}"),"&gt;","{gt}"),"=","{eq}"))</f>
        <v/>
      </c>
    </row>
    <row r="605" spans="1:12" x14ac:dyDescent="0.25">
      <c r="A605" s="5"/>
      <c r="B605" s="5"/>
      <c r="C605" s="8"/>
      <c r="D605" s="8"/>
      <c r="E605" s="12"/>
      <c r="F605" s="12"/>
      <c r="G605" s="13" t="str">
        <f>IF(OR(I605="Open",I605="Partially paid",I605="Due today",I605="Overdue",I605="Partially paid · overdue",I605="Paid",I605="Set as-of date"),ROUND(E605-IF(F605="",0,F605),2),"")</f>
        <v/>
      </c>
      <c r="H605" s="8"/>
      <c r="I605" s="14" t="str">
        <f>IF(AND(A605="",B605="",C605="",D605="",E605="",F605="",H605=""),"",IF(OR(A605="",B605="",C605="",D605="",E605=""),"Incomplete",IF(COUNTIF($L$5:$L$1004,L605)&gt;1,"Check invoice #",IF(OR(COUNT(E605)=0,AND(F605&lt;&gt;"",COUNT(F605)=0)),"Check payment",IF(OR(E605&lt;0,IF(F605="",0,F605)&lt;0,IF(F605="",0,F605)&gt;E605),"Check payment",IF(OR(COUNT(C605)=0,COUNT(D605)=0),"Check dates",IF(D605&lt;C605,"Check dates",IF(ROUND(E605-IF(F605="",0,F605),2)=0,"Paid",IF(Setup!$B$4="","Set as-of date",IF(D605=Setup!$B$4,"Due today",IF(D605&lt;Setup!$B$4,IF(IF(F605="",0,F605)&gt;0,"Partially paid · overdue","Overdue"),IF(IF(F605="",0,F605)&gt;0,"Partially paid","Open"))))))))))))</f>
        <v/>
      </c>
      <c r="J605" s="15" t="str">
        <f>IF(OR(I605="Overdue",I605="Partially paid · overdue"),DATEDIF(D605,Setup!$B$4,"D"),IF(OR(I605="Open",I605="Partially paid",I605="Due today"),0,""))</f>
        <v/>
      </c>
      <c r="K605" s="5"/>
      <c r="L605" t="str">
        <f>IF(A605="","","k"&amp;SUBSTITUTE(SUBSTITUTE(SUBSTITUTE(SUBSTITUTE(SUBSTITUTE(SUBSTITUTE(A605,"~","{t}"),"*","{s}"),"?","{q}"),"&lt;","{lt}"),"&gt;","{gt}"),"=","{eq}"))</f>
        <v/>
      </c>
    </row>
    <row r="606" spans="1:12" x14ac:dyDescent="0.25">
      <c r="A606" s="5"/>
      <c r="B606" s="5"/>
      <c r="C606" s="8"/>
      <c r="D606" s="8"/>
      <c r="E606" s="12"/>
      <c r="F606" s="12"/>
      <c r="G606" s="13" t="str">
        <f>IF(OR(I606="Open",I606="Partially paid",I606="Due today",I606="Overdue",I606="Partially paid · overdue",I606="Paid",I606="Set as-of date"),ROUND(E606-IF(F606="",0,F606),2),"")</f>
        <v/>
      </c>
      <c r="H606" s="8"/>
      <c r="I606" s="14" t="str">
        <f>IF(AND(A606="",B606="",C606="",D606="",E606="",F606="",H606=""),"",IF(OR(A606="",B606="",C606="",D606="",E606=""),"Incomplete",IF(COUNTIF($L$5:$L$1004,L606)&gt;1,"Check invoice #",IF(OR(COUNT(E606)=0,AND(F606&lt;&gt;"",COUNT(F606)=0)),"Check payment",IF(OR(E606&lt;0,IF(F606="",0,F606)&lt;0,IF(F606="",0,F606)&gt;E606),"Check payment",IF(OR(COUNT(C606)=0,COUNT(D606)=0),"Check dates",IF(D606&lt;C606,"Check dates",IF(ROUND(E606-IF(F606="",0,F606),2)=0,"Paid",IF(Setup!$B$4="","Set as-of date",IF(D606=Setup!$B$4,"Due today",IF(D606&lt;Setup!$B$4,IF(IF(F606="",0,F606)&gt;0,"Partially paid · overdue","Overdue"),IF(IF(F606="",0,F606)&gt;0,"Partially paid","Open"))))))))))))</f>
        <v/>
      </c>
      <c r="J606" s="15" t="str">
        <f>IF(OR(I606="Overdue",I606="Partially paid · overdue"),DATEDIF(D606,Setup!$B$4,"D"),IF(OR(I606="Open",I606="Partially paid",I606="Due today"),0,""))</f>
        <v/>
      </c>
      <c r="K606" s="5"/>
      <c r="L606" t="str">
        <f>IF(A606="","","k"&amp;SUBSTITUTE(SUBSTITUTE(SUBSTITUTE(SUBSTITUTE(SUBSTITUTE(SUBSTITUTE(A606,"~","{t}"),"*","{s}"),"?","{q}"),"&lt;","{lt}"),"&gt;","{gt}"),"=","{eq}"))</f>
        <v/>
      </c>
    </row>
    <row r="607" spans="1:12" x14ac:dyDescent="0.25">
      <c r="A607" s="5"/>
      <c r="B607" s="5"/>
      <c r="C607" s="8"/>
      <c r="D607" s="8"/>
      <c r="E607" s="12"/>
      <c r="F607" s="12"/>
      <c r="G607" s="13" t="str">
        <f>IF(OR(I607="Open",I607="Partially paid",I607="Due today",I607="Overdue",I607="Partially paid · overdue",I607="Paid",I607="Set as-of date"),ROUND(E607-IF(F607="",0,F607),2),"")</f>
        <v/>
      </c>
      <c r="H607" s="8"/>
      <c r="I607" s="14" t="str">
        <f>IF(AND(A607="",B607="",C607="",D607="",E607="",F607="",H607=""),"",IF(OR(A607="",B607="",C607="",D607="",E607=""),"Incomplete",IF(COUNTIF($L$5:$L$1004,L607)&gt;1,"Check invoice #",IF(OR(COUNT(E607)=0,AND(F607&lt;&gt;"",COUNT(F607)=0)),"Check payment",IF(OR(E607&lt;0,IF(F607="",0,F607)&lt;0,IF(F607="",0,F607)&gt;E607),"Check payment",IF(OR(COUNT(C607)=0,COUNT(D607)=0),"Check dates",IF(D607&lt;C607,"Check dates",IF(ROUND(E607-IF(F607="",0,F607),2)=0,"Paid",IF(Setup!$B$4="","Set as-of date",IF(D607=Setup!$B$4,"Due today",IF(D607&lt;Setup!$B$4,IF(IF(F607="",0,F607)&gt;0,"Partially paid · overdue","Overdue"),IF(IF(F607="",0,F607)&gt;0,"Partially paid","Open"))))))))))))</f>
        <v/>
      </c>
      <c r="J607" s="15" t="str">
        <f>IF(OR(I607="Overdue",I607="Partially paid · overdue"),DATEDIF(D607,Setup!$B$4,"D"),IF(OR(I607="Open",I607="Partially paid",I607="Due today"),0,""))</f>
        <v/>
      </c>
      <c r="K607" s="5"/>
      <c r="L607" t="str">
        <f>IF(A607="","","k"&amp;SUBSTITUTE(SUBSTITUTE(SUBSTITUTE(SUBSTITUTE(SUBSTITUTE(SUBSTITUTE(A607,"~","{t}"),"*","{s}"),"?","{q}"),"&lt;","{lt}"),"&gt;","{gt}"),"=","{eq}"))</f>
        <v/>
      </c>
    </row>
    <row r="608" spans="1:12" x14ac:dyDescent="0.25">
      <c r="A608" s="5"/>
      <c r="B608" s="5"/>
      <c r="C608" s="8"/>
      <c r="D608" s="8"/>
      <c r="E608" s="12"/>
      <c r="F608" s="12"/>
      <c r="G608" s="13" t="str">
        <f>IF(OR(I608="Open",I608="Partially paid",I608="Due today",I608="Overdue",I608="Partially paid · overdue",I608="Paid",I608="Set as-of date"),ROUND(E608-IF(F608="",0,F608),2),"")</f>
        <v/>
      </c>
      <c r="H608" s="8"/>
      <c r="I608" s="14" t="str">
        <f>IF(AND(A608="",B608="",C608="",D608="",E608="",F608="",H608=""),"",IF(OR(A608="",B608="",C608="",D608="",E608=""),"Incomplete",IF(COUNTIF($L$5:$L$1004,L608)&gt;1,"Check invoice #",IF(OR(COUNT(E608)=0,AND(F608&lt;&gt;"",COUNT(F608)=0)),"Check payment",IF(OR(E608&lt;0,IF(F608="",0,F608)&lt;0,IF(F608="",0,F608)&gt;E608),"Check payment",IF(OR(COUNT(C608)=0,COUNT(D608)=0),"Check dates",IF(D608&lt;C608,"Check dates",IF(ROUND(E608-IF(F608="",0,F608),2)=0,"Paid",IF(Setup!$B$4="","Set as-of date",IF(D608=Setup!$B$4,"Due today",IF(D608&lt;Setup!$B$4,IF(IF(F608="",0,F608)&gt;0,"Partially paid · overdue","Overdue"),IF(IF(F608="",0,F608)&gt;0,"Partially paid","Open"))))))))))))</f>
        <v/>
      </c>
      <c r="J608" s="15" t="str">
        <f>IF(OR(I608="Overdue",I608="Partially paid · overdue"),DATEDIF(D608,Setup!$B$4,"D"),IF(OR(I608="Open",I608="Partially paid",I608="Due today"),0,""))</f>
        <v/>
      </c>
      <c r="K608" s="5"/>
      <c r="L608" t="str">
        <f>IF(A608="","","k"&amp;SUBSTITUTE(SUBSTITUTE(SUBSTITUTE(SUBSTITUTE(SUBSTITUTE(SUBSTITUTE(A608,"~","{t}"),"*","{s}"),"?","{q}"),"&lt;","{lt}"),"&gt;","{gt}"),"=","{eq}"))</f>
        <v/>
      </c>
    </row>
    <row r="609" spans="1:12" x14ac:dyDescent="0.25">
      <c r="A609" s="5"/>
      <c r="B609" s="5"/>
      <c r="C609" s="8"/>
      <c r="D609" s="8"/>
      <c r="E609" s="12"/>
      <c r="F609" s="12"/>
      <c r="G609" s="13" t="str">
        <f>IF(OR(I609="Open",I609="Partially paid",I609="Due today",I609="Overdue",I609="Partially paid · overdue",I609="Paid",I609="Set as-of date"),ROUND(E609-IF(F609="",0,F609),2),"")</f>
        <v/>
      </c>
      <c r="H609" s="8"/>
      <c r="I609" s="14" t="str">
        <f>IF(AND(A609="",B609="",C609="",D609="",E609="",F609="",H609=""),"",IF(OR(A609="",B609="",C609="",D609="",E609=""),"Incomplete",IF(COUNTIF($L$5:$L$1004,L609)&gt;1,"Check invoice #",IF(OR(COUNT(E609)=0,AND(F609&lt;&gt;"",COUNT(F609)=0)),"Check payment",IF(OR(E609&lt;0,IF(F609="",0,F609)&lt;0,IF(F609="",0,F609)&gt;E609),"Check payment",IF(OR(COUNT(C609)=0,COUNT(D609)=0),"Check dates",IF(D609&lt;C609,"Check dates",IF(ROUND(E609-IF(F609="",0,F609),2)=0,"Paid",IF(Setup!$B$4="","Set as-of date",IF(D609=Setup!$B$4,"Due today",IF(D609&lt;Setup!$B$4,IF(IF(F609="",0,F609)&gt;0,"Partially paid · overdue","Overdue"),IF(IF(F609="",0,F609)&gt;0,"Partially paid","Open"))))))))))))</f>
        <v/>
      </c>
      <c r="J609" s="15" t="str">
        <f>IF(OR(I609="Overdue",I609="Partially paid · overdue"),DATEDIF(D609,Setup!$B$4,"D"),IF(OR(I609="Open",I609="Partially paid",I609="Due today"),0,""))</f>
        <v/>
      </c>
      <c r="K609" s="5"/>
      <c r="L609" t="str">
        <f>IF(A609="","","k"&amp;SUBSTITUTE(SUBSTITUTE(SUBSTITUTE(SUBSTITUTE(SUBSTITUTE(SUBSTITUTE(A609,"~","{t}"),"*","{s}"),"?","{q}"),"&lt;","{lt}"),"&gt;","{gt}"),"=","{eq}"))</f>
        <v/>
      </c>
    </row>
    <row r="610" spans="1:12" x14ac:dyDescent="0.25">
      <c r="A610" s="5"/>
      <c r="B610" s="5"/>
      <c r="C610" s="8"/>
      <c r="D610" s="8"/>
      <c r="E610" s="12"/>
      <c r="F610" s="12"/>
      <c r="G610" s="13" t="str">
        <f>IF(OR(I610="Open",I610="Partially paid",I610="Due today",I610="Overdue",I610="Partially paid · overdue",I610="Paid",I610="Set as-of date"),ROUND(E610-IF(F610="",0,F610),2),"")</f>
        <v/>
      </c>
      <c r="H610" s="8"/>
      <c r="I610" s="14" t="str">
        <f>IF(AND(A610="",B610="",C610="",D610="",E610="",F610="",H610=""),"",IF(OR(A610="",B610="",C610="",D610="",E610=""),"Incomplete",IF(COUNTIF($L$5:$L$1004,L610)&gt;1,"Check invoice #",IF(OR(COUNT(E610)=0,AND(F610&lt;&gt;"",COUNT(F610)=0)),"Check payment",IF(OR(E610&lt;0,IF(F610="",0,F610)&lt;0,IF(F610="",0,F610)&gt;E610),"Check payment",IF(OR(COUNT(C610)=0,COUNT(D610)=0),"Check dates",IF(D610&lt;C610,"Check dates",IF(ROUND(E610-IF(F610="",0,F610),2)=0,"Paid",IF(Setup!$B$4="","Set as-of date",IF(D610=Setup!$B$4,"Due today",IF(D610&lt;Setup!$B$4,IF(IF(F610="",0,F610)&gt;0,"Partially paid · overdue","Overdue"),IF(IF(F610="",0,F610)&gt;0,"Partially paid","Open"))))))))))))</f>
        <v/>
      </c>
      <c r="J610" s="15" t="str">
        <f>IF(OR(I610="Overdue",I610="Partially paid · overdue"),DATEDIF(D610,Setup!$B$4,"D"),IF(OR(I610="Open",I610="Partially paid",I610="Due today"),0,""))</f>
        <v/>
      </c>
      <c r="K610" s="5"/>
      <c r="L610" t="str">
        <f>IF(A610="","","k"&amp;SUBSTITUTE(SUBSTITUTE(SUBSTITUTE(SUBSTITUTE(SUBSTITUTE(SUBSTITUTE(A610,"~","{t}"),"*","{s}"),"?","{q}"),"&lt;","{lt}"),"&gt;","{gt}"),"=","{eq}"))</f>
        <v/>
      </c>
    </row>
    <row r="611" spans="1:12" x14ac:dyDescent="0.25">
      <c r="A611" s="5"/>
      <c r="B611" s="5"/>
      <c r="C611" s="8"/>
      <c r="D611" s="8"/>
      <c r="E611" s="12"/>
      <c r="F611" s="12"/>
      <c r="G611" s="13" t="str">
        <f>IF(OR(I611="Open",I611="Partially paid",I611="Due today",I611="Overdue",I611="Partially paid · overdue",I611="Paid",I611="Set as-of date"),ROUND(E611-IF(F611="",0,F611),2),"")</f>
        <v/>
      </c>
      <c r="H611" s="8"/>
      <c r="I611" s="14" t="str">
        <f>IF(AND(A611="",B611="",C611="",D611="",E611="",F611="",H611=""),"",IF(OR(A611="",B611="",C611="",D611="",E611=""),"Incomplete",IF(COUNTIF($L$5:$L$1004,L611)&gt;1,"Check invoice #",IF(OR(COUNT(E611)=0,AND(F611&lt;&gt;"",COUNT(F611)=0)),"Check payment",IF(OR(E611&lt;0,IF(F611="",0,F611)&lt;0,IF(F611="",0,F611)&gt;E611),"Check payment",IF(OR(COUNT(C611)=0,COUNT(D611)=0),"Check dates",IF(D611&lt;C611,"Check dates",IF(ROUND(E611-IF(F611="",0,F611),2)=0,"Paid",IF(Setup!$B$4="","Set as-of date",IF(D611=Setup!$B$4,"Due today",IF(D611&lt;Setup!$B$4,IF(IF(F611="",0,F611)&gt;0,"Partially paid · overdue","Overdue"),IF(IF(F611="",0,F611)&gt;0,"Partially paid","Open"))))))))))))</f>
        <v/>
      </c>
      <c r="J611" s="15" t="str">
        <f>IF(OR(I611="Overdue",I611="Partially paid · overdue"),DATEDIF(D611,Setup!$B$4,"D"),IF(OR(I611="Open",I611="Partially paid",I611="Due today"),0,""))</f>
        <v/>
      </c>
      <c r="K611" s="5"/>
      <c r="L611" t="str">
        <f>IF(A611="","","k"&amp;SUBSTITUTE(SUBSTITUTE(SUBSTITUTE(SUBSTITUTE(SUBSTITUTE(SUBSTITUTE(A611,"~","{t}"),"*","{s}"),"?","{q}"),"&lt;","{lt}"),"&gt;","{gt}"),"=","{eq}"))</f>
        <v/>
      </c>
    </row>
    <row r="612" spans="1:12" x14ac:dyDescent="0.25">
      <c r="A612" s="5"/>
      <c r="B612" s="5"/>
      <c r="C612" s="8"/>
      <c r="D612" s="8"/>
      <c r="E612" s="12"/>
      <c r="F612" s="12"/>
      <c r="G612" s="13" t="str">
        <f>IF(OR(I612="Open",I612="Partially paid",I612="Due today",I612="Overdue",I612="Partially paid · overdue",I612="Paid",I612="Set as-of date"),ROUND(E612-IF(F612="",0,F612),2),"")</f>
        <v/>
      </c>
      <c r="H612" s="8"/>
      <c r="I612" s="14" t="str">
        <f>IF(AND(A612="",B612="",C612="",D612="",E612="",F612="",H612=""),"",IF(OR(A612="",B612="",C612="",D612="",E612=""),"Incomplete",IF(COUNTIF($L$5:$L$1004,L612)&gt;1,"Check invoice #",IF(OR(COUNT(E612)=0,AND(F612&lt;&gt;"",COUNT(F612)=0)),"Check payment",IF(OR(E612&lt;0,IF(F612="",0,F612)&lt;0,IF(F612="",0,F612)&gt;E612),"Check payment",IF(OR(COUNT(C612)=0,COUNT(D612)=0),"Check dates",IF(D612&lt;C612,"Check dates",IF(ROUND(E612-IF(F612="",0,F612),2)=0,"Paid",IF(Setup!$B$4="","Set as-of date",IF(D612=Setup!$B$4,"Due today",IF(D612&lt;Setup!$B$4,IF(IF(F612="",0,F612)&gt;0,"Partially paid · overdue","Overdue"),IF(IF(F612="",0,F612)&gt;0,"Partially paid","Open"))))))))))))</f>
        <v/>
      </c>
      <c r="J612" s="15" t="str">
        <f>IF(OR(I612="Overdue",I612="Partially paid · overdue"),DATEDIF(D612,Setup!$B$4,"D"),IF(OR(I612="Open",I612="Partially paid",I612="Due today"),0,""))</f>
        <v/>
      </c>
      <c r="K612" s="5"/>
      <c r="L612" t="str">
        <f>IF(A612="","","k"&amp;SUBSTITUTE(SUBSTITUTE(SUBSTITUTE(SUBSTITUTE(SUBSTITUTE(SUBSTITUTE(A612,"~","{t}"),"*","{s}"),"?","{q}"),"&lt;","{lt}"),"&gt;","{gt}"),"=","{eq}"))</f>
        <v/>
      </c>
    </row>
    <row r="613" spans="1:12" x14ac:dyDescent="0.25">
      <c r="A613" s="5"/>
      <c r="B613" s="5"/>
      <c r="C613" s="8"/>
      <c r="D613" s="8"/>
      <c r="E613" s="12"/>
      <c r="F613" s="12"/>
      <c r="G613" s="13" t="str">
        <f>IF(OR(I613="Open",I613="Partially paid",I613="Due today",I613="Overdue",I613="Partially paid · overdue",I613="Paid",I613="Set as-of date"),ROUND(E613-IF(F613="",0,F613),2),"")</f>
        <v/>
      </c>
      <c r="H613" s="8"/>
      <c r="I613" s="14" t="str">
        <f>IF(AND(A613="",B613="",C613="",D613="",E613="",F613="",H613=""),"",IF(OR(A613="",B613="",C613="",D613="",E613=""),"Incomplete",IF(COUNTIF($L$5:$L$1004,L613)&gt;1,"Check invoice #",IF(OR(COUNT(E613)=0,AND(F613&lt;&gt;"",COUNT(F613)=0)),"Check payment",IF(OR(E613&lt;0,IF(F613="",0,F613)&lt;0,IF(F613="",0,F613)&gt;E613),"Check payment",IF(OR(COUNT(C613)=0,COUNT(D613)=0),"Check dates",IF(D613&lt;C613,"Check dates",IF(ROUND(E613-IF(F613="",0,F613),2)=0,"Paid",IF(Setup!$B$4="","Set as-of date",IF(D613=Setup!$B$4,"Due today",IF(D613&lt;Setup!$B$4,IF(IF(F613="",0,F613)&gt;0,"Partially paid · overdue","Overdue"),IF(IF(F613="",0,F613)&gt;0,"Partially paid","Open"))))))))))))</f>
        <v/>
      </c>
      <c r="J613" s="15" t="str">
        <f>IF(OR(I613="Overdue",I613="Partially paid · overdue"),DATEDIF(D613,Setup!$B$4,"D"),IF(OR(I613="Open",I613="Partially paid",I613="Due today"),0,""))</f>
        <v/>
      </c>
      <c r="K613" s="5"/>
      <c r="L613" t="str">
        <f>IF(A613="","","k"&amp;SUBSTITUTE(SUBSTITUTE(SUBSTITUTE(SUBSTITUTE(SUBSTITUTE(SUBSTITUTE(A613,"~","{t}"),"*","{s}"),"?","{q}"),"&lt;","{lt}"),"&gt;","{gt}"),"=","{eq}"))</f>
        <v/>
      </c>
    </row>
    <row r="614" spans="1:12" x14ac:dyDescent="0.25">
      <c r="A614" s="5"/>
      <c r="B614" s="5"/>
      <c r="C614" s="8"/>
      <c r="D614" s="8"/>
      <c r="E614" s="12"/>
      <c r="F614" s="12"/>
      <c r="G614" s="13" t="str">
        <f>IF(OR(I614="Open",I614="Partially paid",I614="Due today",I614="Overdue",I614="Partially paid · overdue",I614="Paid",I614="Set as-of date"),ROUND(E614-IF(F614="",0,F614),2),"")</f>
        <v/>
      </c>
      <c r="H614" s="8"/>
      <c r="I614" s="14" t="str">
        <f>IF(AND(A614="",B614="",C614="",D614="",E614="",F614="",H614=""),"",IF(OR(A614="",B614="",C614="",D614="",E614=""),"Incomplete",IF(COUNTIF($L$5:$L$1004,L614)&gt;1,"Check invoice #",IF(OR(COUNT(E614)=0,AND(F614&lt;&gt;"",COUNT(F614)=0)),"Check payment",IF(OR(E614&lt;0,IF(F614="",0,F614)&lt;0,IF(F614="",0,F614)&gt;E614),"Check payment",IF(OR(COUNT(C614)=0,COUNT(D614)=0),"Check dates",IF(D614&lt;C614,"Check dates",IF(ROUND(E614-IF(F614="",0,F614),2)=0,"Paid",IF(Setup!$B$4="","Set as-of date",IF(D614=Setup!$B$4,"Due today",IF(D614&lt;Setup!$B$4,IF(IF(F614="",0,F614)&gt;0,"Partially paid · overdue","Overdue"),IF(IF(F614="",0,F614)&gt;0,"Partially paid","Open"))))))))))))</f>
        <v/>
      </c>
      <c r="J614" s="15" t="str">
        <f>IF(OR(I614="Overdue",I614="Partially paid · overdue"),DATEDIF(D614,Setup!$B$4,"D"),IF(OR(I614="Open",I614="Partially paid",I614="Due today"),0,""))</f>
        <v/>
      </c>
      <c r="K614" s="5"/>
      <c r="L614" t="str">
        <f>IF(A614="","","k"&amp;SUBSTITUTE(SUBSTITUTE(SUBSTITUTE(SUBSTITUTE(SUBSTITUTE(SUBSTITUTE(A614,"~","{t}"),"*","{s}"),"?","{q}"),"&lt;","{lt}"),"&gt;","{gt}"),"=","{eq}"))</f>
        <v/>
      </c>
    </row>
    <row r="615" spans="1:12" x14ac:dyDescent="0.25">
      <c r="A615" s="5"/>
      <c r="B615" s="5"/>
      <c r="C615" s="8"/>
      <c r="D615" s="8"/>
      <c r="E615" s="12"/>
      <c r="F615" s="12"/>
      <c r="G615" s="13" t="str">
        <f>IF(OR(I615="Open",I615="Partially paid",I615="Due today",I615="Overdue",I615="Partially paid · overdue",I615="Paid",I615="Set as-of date"),ROUND(E615-IF(F615="",0,F615),2),"")</f>
        <v/>
      </c>
      <c r="H615" s="8"/>
      <c r="I615" s="14" t="str">
        <f>IF(AND(A615="",B615="",C615="",D615="",E615="",F615="",H615=""),"",IF(OR(A615="",B615="",C615="",D615="",E615=""),"Incomplete",IF(COUNTIF($L$5:$L$1004,L615)&gt;1,"Check invoice #",IF(OR(COUNT(E615)=0,AND(F615&lt;&gt;"",COUNT(F615)=0)),"Check payment",IF(OR(E615&lt;0,IF(F615="",0,F615)&lt;0,IF(F615="",0,F615)&gt;E615),"Check payment",IF(OR(COUNT(C615)=0,COUNT(D615)=0),"Check dates",IF(D615&lt;C615,"Check dates",IF(ROUND(E615-IF(F615="",0,F615),2)=0,"Paid",IF(Setup!$B$4="","Set as-of date",IF(D615=Setup!$B$4,"Due today",IF(D615&lt;Setup!$B$4,IF(IF(F615="",0,F615)&gt;0,"Partially paid · overdue","Overdue"),IF(IF(F615="",0,F615)&gt;0,"Partially paid","Open"))))))))))))</f>
        <v/>
      </c>
      <c r="J615" s="15" t="str">
        <f>IF(OR(I615="Overdue",I615="Partially paid · overdue"),DATEDIF(D615,Setup!$B$4,"D"),IF(OR(I615="Open",I615="Partially paid",I615="Due today"),0,""))</f>
        <v/>
      </c>
      <c r="K615" s="5"/>
      <c r="L615" t="str">
        <f>IF(A615="","","k"&amp;SUBSTITUTE(SUBSTITUTE(SUBSTITUTE(SUBSTITUTE(SUBSTITUTE(SUBSTITUTE(A615,"~","{t}"),"*","{s}"),"?","{q}"),"&lt;","{lt}"),"&gt;","{gt}"),"=","{eq}"))</f>
        <v/>
      </c>
    </row>
    <row r="616" spans="1:12" x14ac:dyDescent="0.25">
      <c r="A616" s="5"/>
      <c r="B616" s="5"/>
      <c r="C616" s="8"/>
      <c r="D616" s="8"/>
      <c r="E616" s="12"/>
      <c r="F616" s="12"/>
      <c r="G616" s="13" t="str">
        <f>IF(OR(I616="Open",I616="Partially paid",I616="Due today",I616="Overdue",I616="Partially paid · overdue",I616="Paid",I616="Set as-of date"),ROUND(E616-IF(F616="",0,F616),2),"")</f>
        <v/>
      </c>
      <c r="H616" s="8"/>
      <c r="I616" s="14" t="str">
        <f>IF(AND(A616="",B616="",C616="",D616="",E616="",F616="",H616=""),"",IF(OR(A616="",B616="",C616="",D616="",E616=""),"Incomplete",IF(COUNTIF($L$5:$L$1004,L616)&gt;1,"Check invoice #",IF(OR(COUNT(E616)=0,AND(F616&lt;&gt;"",COUNT(F616)=0)),"Check payment",IF(OR(E616&lt;0,IF(F616="",0,F616)&lt;0,IF(F616="",0,F616)&gt;E616),"Check payment",IF(OR(COUNT(C616)=0,COUNT(D616)=0),"Check dates",IF(D616&lt;C616,"Check dates",IF(ROUND(E616-IF(F616="",0,F616),2)=0,"Paid",IF(Setup!$B$4="","Set as-of date",IF(D616=Setup!$B$4,"Due today",IF(D616&lt;Setup!$B$4,IF(IF(F616="",0,F616)&gt;0,"Partially paid · overdue","Overdue"),IF(IF(F616="",0,F616)&gt;0,"Partially paid","Open"))))))))))))</f>
        <v/>
      </c>
      <c r="J616" s="15" t="str">
        <f>IF(OR(I616="Overdue",I616="Partially paid · overdue"),DATEDIF(D616,Setup!$B$4,"D"),IF(OR(I616="Open",I616="Partially paid",I616="Due today"),0,""))</f>
        <v/>
      </c>
      <c r="K616" s="5"/>
      <c r="L616" t="str">
        <f>IF(A616="","","k"&amp;SUBSTITUTE(SUBSTITUTE(SUBSTITUTE(SUBSTITUTE(SUBSTITUTE(SUBSTITUTE(A616,"~","{t}"),"*","{s}"),"?","{q}"),"&lt;","{lt}"),"&gt;","{gt}"),"=","{eq}"))</f>
        <v/>
      </c>
    </row>
    <row r="617" spans="1:12" x14ac:dyDescent="0.25">
      <c r="A617" s="5"/>
      <c r="B617" s="5"/>
      <c r="C617" s="8"/>
      <c r="D617" s="8"/>
      <c r="E617" s="12"/>
      <c r="F617" s="12"/>
      <c r="G617" s="13" t="str">
        <f>IF(OR(I617="Open",I617="Partially paid",I617="Due today",I617="Overdue",I617="Partially paid · overdue",I617="Paid",I617="Set as-of date"),ROUND(E617-IF(F617="",0,F617),2),"")</f>
        <v/>
      </c>
      <c r="H617" s="8"/>
      <c r="I617" s="14" t="str">
        <f>IF(AND(A617="",B617="",C617="",D617="",E617="",F617="",H617=""),"",IF(OR(A617="",B617="",C617="",D617="",E617=""),"Incomplete",IF(COUNTIF($L$5:$L$1004,L617)&gt;1,"Check invoice #",IF(OR(COUNT(E617)=0,AND(F617&lt;&gt;"",COUNT(F617)=0)),"Check payment",IF(OR(E617&lt;0,IF(F617="",0,F617)&lt;0,IF(F617="",0,F617)&gt;E617),"Check payment",IF(OR(COUNT(C617)=0,COUNT(D617)=0),"Check dates",IF(D617&lt;C617,"Check dates",IF(ROUND(E617-IF(F617="",0,F617),2)=0,"Paid",IF(Setup!$B$4="","Set as-of date",IF(D617=Setup!$B$4,"Due today",IF(D617&lt;Setup!$B$4,IF(IF(F617="",0,F617)&gt;0,"Partially paid · overdue","Overdue"),IF(IF(F617="",0,F617)&gt;0,"Partially paid","Open"))))))))))))</f>
        <v/>
      </c>
      <c r="J617" s="15" t="str">
        <f>IF(OR(I617="Overdue",I617="Partially paid · overdue"),DATEDIF(D617,Setup!$B$4,"D"),IF(OR(I617="Open",I617="Partially paid",I617="Due today"),0,""))</f>
        <v/>
      </c>
      <c r="K617" s="5"/>
      <c r="L617" t="str">
        <f>IF(A617="","","k"&amp;SUBSTITUTE(SUBSTITUTE(SUBSTITUTE(SUBSTITUTE(SUBSTITUTE(SUBSTITUTE(A617,"~","{t}"),"*","{s}"),"?","{q}"),"&lt;","{lt}"),"&gt;","{gt}"),"=","{eq}"))</f>
        <v/>
      </c>
    </row>
    <row r="618" spans="1:12" x14ac:dyDescent="0.25">
      <c r="A618" s="5"/>
      <c r="B618" s="5"/>
      <c r="C618" s="8"/>
      <c r="D618" s="8"/>
      <c r="E618" s="12"/>
      <c r="F618" s="12"/>
      <c r="G618" s="13" t="str">
        <f>IF(OR(I618="Open",I618="Partially paid",I618="Due today",I618="Overdue",I618="Partially paid · overdue",I618="Paid",I618="Set as-of date"),ROUND(E618-IF(F618="",0,F618),2),"")</f>
        <v/>
      </c>
      <c r="H618" s="8"/>
      <c r="I618" s="14" t="str">
        <f>IF(AND(A618="",B618="",C618="",D618="",E618="",F618="",H618=""),"",IF(OR(A618="",B618="",C618="",D618="",E618=""),"Incomplete",IF(COUNTIF($L$5:$L$1004,L618)&gt;1,"Check invoice #",IF(OR(COUNT(E618)=0,AND(F618&lt;&gt;"",COUNT(F618)=0)),"Check payment",IF(OR(E618&lt;0,IF(F618="",0,F618)&lt;0,IF(F618="",0,F618)&gt;E618),"Check payment",IF(OR(COUNT(C618)=0,COUNT(D618)=0),"Check dates",IF(D618&lt;C618,"Check dates",IF(ROUND(E618-IF(F618="",0,F618),2)=0,"Paid",IF(Setup!$B$4="","Set as-of date",IF(D618=Setup!$B$4,"Due today",IF(D618&lt;Setup!$B$4,IF(IF(F618="",0,F618)&gt;0,"Partially paid · overdue","Overdue"),IF(IF(F618="",0,F618)&gt;0,"Partially paid","Open"))))))))))))</f>
        <v/>
      </c>
      <c r="J618" s="15" t="str">
        <f>IF(OR(I618="Overdue",I618="Partially paid · overdue"),DATEDIF(D618,Setup!$B$4,"D"),IF(OR(I618="Open",I618="Partially paid",I618="Due today"),0,""))</f>
        <v/>
      </c>
      <c r="K618" s="5"/>
      <c r="L618" t="str">
        <f>IF(A618="","","k"&amp;SUBSTITUTE(SUBSTITUTE(SUBSTITUTE(SUBSTITUTE(SUBSTITUTE(SUBSTITUTE(A618,"~","{t}"),"*","{s}"),"?","{q}"),"&lt;","{lt}"),"&gt;","{gt}"),"=","{eq}"))</f>
        <v/>
      </c>
    </row>
    <row r="619" spans="1:12" x14ac:dyDescent="0.25">
      <c r="A619" s="5"/>
      <c r="B619" s="5"/>
      <c r="C619" s="8"/>
      <c r="D619" s="8"/>
      <c r="E619" s="12"/>
      <c r="F619" s="12"/>
      <c r="G619" s="13" t="str">
        <f>IF(OR(I619="Open",I619="Partially paid",I619="Due today",I619="Overdue",I619="Partially paid · overdue",I619="Paid",I619="Set as-of date"),ROUND(E619-IF(F619="",0,F619),2),"")</f>
        <v/>
      </c>
      <c r="H619" s="8"/>
      <c r="I619" s="14" t="str">
        <f>IF(AND(A619="",B619="",C619="",D619="",E619="",F619="",H619=""),"",IF(OR(A619="",B619="",C619="",D619="",E619=""),"Incomplete",IF(COUNTIF($L$5:$L$1004,L619)&gt;1,"Check invoice #",IF(OR(COUNT(E619)=0,AND(F619&lt;&gt;"",COUNT(F619)=0)),"Check payment",IF(OR(E619&lt;0,IF(F619="",0,F619)&lt;0,IF(F619="",0,F619)&gt;E619),"Check payment",IF(OR(COUNT(C619)=0,COUNT(D619)=0),"Check dates",IF(D619&lt;C619,"Check dates",IF(ROUND(E619-IF(F619="",0,F619),2)=0,"Paid",IF(Setup!$B$4="","Set as-of date",IF(D619=Setup!$B$4,"Due today",IF(D619&lt;Setup!$B$4,IF(IF(F619="",0,F619)&gt;0,"Partially paid · overdue","Overdue"),IF(IF(F619="",0,F619)&gt;0,"Partially paid","Open"))))))))))))</f>
        <v/>
      </c>
      <c r="J619" s="15" t="str">
        <f>IF(OR(I619="Overdue",I619="Partially paid · overdue"),DATEDIF(D619,Setup!$B$4,"D"),IF(OR(I619="Open",I619="Partially paid",I619="Due today"),0,""))</f>
        <v/>
      </c>
      <c r="K619" s="5"/>
      <c r="L619" t="str">
        <f>IF(A619="","","k"&amp;SUBSTITUTE(SUBSTITUTE(SUBSTITUTE(SUBSTITUTE(SUBSTITUTE(SUBSTITUTE(A619,"~","{t}"),"*","{s}"),"?","{q}"),"&lt;","{lt}"),"&gt;","{gt}"),"=","{eq}"))</f>
        <v/>
      </c>
    </row>
    <row r="620" spans="1:12" x14ac:dyDescent="0.25">
      <c r="A620" s="5"/>
      <c r="B620" s="5"/>
      <c r="C620" s="8"/>
      <c r="D620" s="8"/>
      <c r="E620" s="12"/>
      <c r="F620" s="12"/>
      <c r="G620" s="13" t="str">
        <f>IF(OR(I620="Open",I620="Partially paid",I620="Due today",I620="Overdue",I620="Partially paid · overdue",I620="Paid",I620="Set as-of date"),ROUND(E620-IF(F620="",0,F620),2),"")</f>
        <v/>
      </c>
      <c r="H620" s="8"/>
      <c r="I620" s="14" t="str">
        <f>IF(AND(A620="",B620="",C620="",D620="",E620="",F620="",H620=""),"",IF(OR(A620="",B620="",C620="",D620="",E620=""),"Incomplete",IF(COUNTIF($L$5:$L$1004,L620)&gt;1,"Check invoice #",IF(OR(COUNT(E620)=0,AND(F620&lt;&gt;"",COUNT(F620)=0)),"Check payment",IF(OR(E620&lt;0,IF(F620="",0,F620)&lt;0,IF(F620="",0,F620)&gt;E620),"Check payment",IF(OR(COUNT(C620)=0,COUNT(D620)=0),"Check dates",IF(D620&lt;C620,"Check dates",IF(ROUND(E620-IF(F620="",0,F620),2)=0,"Paid",IF(Setup!$B$4="","Set as-of date",IF(D620=Setup!$B$4,"Due today",IF(D620&lt;Setup!$B$4,IF(IF(F620="",0,F620)&gt;0,"Partially paid · overdue","Overdue"),IF(IF(F620="",0,F620)&gt;0,"Partially paid","Open"))))))))))))</f>
        <v/>
      </c>
      <c r="J620" s="15" t="str">
        <f>IF(OR(I620="Overdue",I620="Partially paid · overdue"),DATEDIF(D620,Setup!$B$4,"D"),IF(OR(I620="Open",I620="Partially paid",I620="Due today"),0,""))</f>
        <v/>
      </c>
      <c r="K620" s="5"/>
      <c r="L620" t="str">
        <f>IF(A620="","","k"&amp;SUBSTITUTE(SUBSTITUTE(SUBSTITUTE(SUBSTITUTE(SUBSTITUTE(SUBSTITUTE(A620,"~","{t}"),"*","{s}"),"?","{q}"),"&lt;","{lt}"),"&gt;","{gt}"),"=","{eq}"))</f>
        <v/>
      </c>
    </row>
    <row r="621" spans="1:12" x14ac:dyDescent="0.25">
      <c r="A621" s="5"/>
      <c r="B621" s="5"/>
      <c r="C621" s="8"/>
      <c r="D621" s="8"/>
      <c r="E621" s="12"/>
      <c r="F621" s="12"/>
      <c r="G621" s="13" t="str">
        <f>IF(OR(I621="Open",I621="Partially paid",I621="Due today",I621="Overdue",I621="Partially paid · overdue",I621="Paid",I621="Set as-of date"),ROUND(E621-IF(F621="",0,F621),2),"")</f>
        <v/>
      </c>
      <c r="H621" s="8"/>
      <c r="I621" s="14" t="str">
        <f>IF(AND(A621="",B621="",C621="",D621="",E621="",F621="",H621=""),"",IF(OR(A621="",B621="",C621="",D621="",E621=""),"Incomplete",IF(COUNTIF($L$5:$L$1004,L621)&gt;1,"Check invoice #",IF(OR(COUNT(E621)=0,AND(F621&lt;&gt;"",COUNT(F621)=0)),"Check payment",IF(OR(E621&lt;0,IF(F621="",0,F621)&lt;0,IF(F621="",0,F621)&gt;E621),"Check payment",IF(OR(COUNT(C621)=0,COUNT(D621)=0),"Check dates",IF(D621&lt;C621,"Check dates",IF(ROUND(E621-IF(F621="",0,F621),2)=0,"Paid",IF(Setup!$B$4="","Set as-of date",IF(D621=Setup!$B$4,"Due today",IF(D621&lt;Setup!$B$4,IF(IF(F621="",0,F621)&gt;0,"Partially paid · overdue","Overdue"),IF(IF(F621="",0,F621)&gt;0,"Partially paid","Open"))))))))))))</f>
        <v/>
      </c>
      <c r="J621" s="15" t="str">
        <f>IF(OR(I621="Overdue",I621="Partially paid · overdue"),DATEDIF(D621,Setup!$B$4,"D"),IF(OR(I621="Open",I621="Partially paid",I621="Due today"),0,""))</f>
        <v/>
      </c>
      <c r="K621" s="5"/>
      <c r="L621" t="str">
        <f>IF(A621="","","k"&amp;SUBSTITUTE(SUBSTITUTE(SUBSTITUTE(SUBSTITUTE(SUBSTITUTE(SUBSTITUTE(A621,"~","{t}"),"*","{s}"),"?","{q}"),"&lt;","{lt}"),"&gt;","{gt}"),"=","{eq}"))</f>
        <v/>
      </c>
    </row>
    <row r="622" spans="1:12" x14ac:dyDescent="0.25">
      <c r="A622" s="5"/>
      <c r="B622" s="5"/>
      <c r="C622" s="8"/>
      <c r="D622" s="8"/>
      <c r="E622" s="12"/>
      <c r="F622" s="12"/>
      <c r="G622" s="13" t="str">
        <f>IF(OR(I622="Open",I622="Partially paid",I622="Due today",I622="Overdue",I622="Partially paid · overdue",I622="Paid",I622="Set as-of date"),ROUND(E622-IF(F622="",0,F622),2),"")</f>
        <v/>
      </c>
      <c r="H622" s="8"/>
      <c r="I622" s="14" t="str">
        <f>IF(AND(A622="",B622="",C622="",D622="",E622="",F622="",H622=""),"",IF(OR(A622="",B622="",C622="",D622="",E622=""),"Incomplete",IF(COUNTIF($L$5:$L$1004,L622)&gt;1,"Check invoice #",IF(OR(COUNT(E622)=0,AND(F622&lt;&gt;"",COUNT(F622)=0)),"Check payment",IF(OR(E622&lt;0,IF(F622="",0,F622)&lt;0,IF(F622="",0,F622)&gt;E622),"Check payment",IF(OR(COUNT(C622)=0,COUNT(D622)=0),"Check dates",IF(D622&lt;C622,"Check dates",IF(ROUND(E622-IF(F622="",0,F622),2)=0,"Paid",IF(Setup!$B$4="","Set as-of date",IF(D622=Setup!$B$4,"Due today",IF(D622&lt;Setup!$B$4,IF(IF(F622="",0,F622)&gt;0,"Partially paid · overdue","Overdue"),IF(IF(F622="",0,F622)&gt;0,"Partially paid","Open"))))))))))))</f>
        <v/>
      </c>
      <c r="J622" s="15" t="str">
        <f>IF(OR(I622="Overdue",I622="Partially paid · overdue"),DATEDIF(D622,Setup!$B$4,"D"),IF(OR(I622="Open",I622="Partially paid",I622="Due today"),0,""))</f>
        <v/>
      </c>
      <c r="K622" s="5"/>
      <c r="L622" t="str">
        <f>IF(A622="","","k"&amp;SUBSTITUTE(SUBSTITUTE(SUBSTITUTE(SUBSTITUTE(SUBSTITUTE(SUBSTITUTE(A622,"~","{t}"),"*","{s}"),"?","{q}"),"&lt;","{lt}"),"&gt;","{gt}"),"=","{eq}"))</f>
        <v/>
      </c>
    </row>
    <row r="623" spans="1:12" x14ac:dyDescent="0.25">
      <c r="A623" s="5"/>
      <c r="B623" s="5"/>
      <c r="C623" s="8"/>
      <c r="D623" s="8"/>
      <c r="E623" s="12"/>
      <c r="F623" s="12"/>
      <c r="G623" s="13" t="str">
        <f>IF(OR(I623="Open",I623="Partially paid",I623="Due today",I623="Overdue",I623="Partially paid · overdue",I623="Paid",I623="Set as-of date"),ROUND(E623-IF(F623="",0,F623),2),"")</f>
        <v/>
      </c>
      <c r="H623" s="8"/>
      <c r="I623" s="14" t="str">
        <f>IF(AND(A623="",B623="",C623="",D623="",E623="",F623="",H623=""),"",IF(OR(A623="",B623="",C623="",D623="",E623=""),"Incomplete",IF(COUNTIF($L$5:$L$1004,L623)&gt;1,"Check invoice #",IF(OR(COUNT(E623)=0,AND(F623&lt;&gt;"",COUNT(F623)=0)),"Check payment",IF(OR(E623&lt;0,IF(F623="",0,F623)&lt;0,IF(F623="",0,F623)&gt;E623),"Check payment",IF(OR(COUNT(C623)=0,COUNT(D623)=0),"Check dates",IF(D623&lt;C623,"Check dates",IF(ROUND(E623-IF(F623="",0,F623),2)=0,"Paid",IF(Setup!$B$4="","Set as-of date",IF(D623=Setup!$B$4,"Due today",IF(D623&lt;Setup!$B$4,IF(IF(F623="",0,F623)&gt;0,"Partially paid · overdue","Overdue"),IF(IF(F623="",0,F623)&gt;0,"Partially paid","Open"))))))))))))</f>
        <v/>
      </c>
      <c r="J623" s="15" t="str">
        <f>IF(OR(I623="Overdue",I623="Partially paid · overdue"),DATEDIF(D623,Setup!$B$4,"D"),IF(OR(I623="Open",I623="Partially paid",I623="Due today"),0,""))</f>
        <v/>
      </c>
      <c r="K623" s="5"/>
      <c r="L623" t="str">
        <f>IF(A623="","","k"&amp;SUBSTITUTE(SUBSTITUTE(SUBSTITUTE(SUBSTITUTE(SUBSTITUTE(SUBSTITUTE(A623,"~","{t}"),"*","{s}"),"?","{q}"),"&lt;","{lt}"),"&gt;","{gt}"),"=","{eq}"))</f>
        <v/>
      </c>
    </row>
    <row r="624" spans="1:12" x14ac:dyDescent="0.25">
      <c r="A624" s="5"/>
      <c r="B624" s="5"/>
      <c r="C624" s="8"/>
      <c r="D624" s="8"/>
      <c r="E624" s="12"/>
      <c r="F624" s="12"/>
      <c r="G624" s="13" t="str">
        <f>IF(OR(I624="Open",I624="Partially paid",I624="Due today",I624="Overdue",I624="Partially paid · overdue",I624="Paid",I624="Set as-of date"),ROUND(E624-IF(F624="",0,F624),2),"")</f>
        <v/>
      </c>
      <c r="H624" s="8"/>
      <c r="I624" s="14" t="str">
        <f>IF(AND(A624="",B624="",C624="",D624="",E624="",F624="",H624=""),"",IF(OR(A624="",B624="",C624="",D624="",E624=""),"Incomplete",IF(COUNTIF($L$5:$L$1004,L624)&gt;1,"Check invoice #",IF(OR(COUNT(E624)=0,AND(F624&lt;&gt;"",COUNT(F624)=0)),"Check payment",IF(OR(E624&lt;0,IF(F624="",0,F624)&lt;0,IF(F624="",0,F624)&gt;E624),"Check payment",IF(OR(COUNT(C624)=0,COUNT(D624)=0),"Check dates",IF(D624&lt;C624,"Check dates",IF(ROUND(E624-IF(F624="",0,F624),2)=0,"Paid",IF(Setup!$B$4="","Set as-of date",IF(D624=Setup!$B$4,"Due today",IF(D624&lt;Setup!$B$4,IF(IF(F624="",0,F624)&gt;0,"Partially paid · overdue","Overdue"),IF(IF(F624="",0,F624)&gt;0,"Partially paid","Open"))))))))))))</f>
        <v/>
      </c>
      <c r="J624" s="15" t="str">
        <f>IF(OR(I624="Overdue",I624="Partially paid · overdue"),DATEDIF(D624,Setup!$B$4,"D"),IF(OR(I624="Open",I624="Partially paid",I624="Due today"),0,""))</f>
        <v/>
      </c>
      <c r="K624" s="5"/>
      <c r="L624" t="str">
        <f>IF(A624="","","k"&amp;SUBSTITUTE(SUBSTITUTE(SUBSTITUTE(SUBSTITUTE(SUBSTITUTE(SUBSTITUTE(A624,"~","{t}"),"*","{s}"),"?","{q}"),"&lt;","{lt}"),"&gt;","{gt}"),"=","{eq}"))</f>
        <v/>
      </c>
    </row>
    <row r="625" spans="1:12" x14ac:dyDescent="0.25">
      <c r="A625" s="5"/>
      <c r="B625" s="5"/>
      <c r="C625" s="8"/>
      <c r="D625" s="8"/>
      <c r="E625" s="12"/>
      <c r="F625" s="12"/>
      <c r="G625" s="13" t="str">
        <f>IF(OR(I625="Open",I625="Partially paid",I625="Due today",I625="Overdue",I625="Partially paid · overdue",I625="Paid",I625="Set as-of date"),ROUND(E625-IF(F625="",0,F625),2),"")</f>
        <v/>
      </c>
      <c r="H625" s="8"/>
      <c r="I625" s="14" t="str">
        <f>IF(AND(A625="",B625="",C625="",D625="",E625="",F625="",H625=""),"",IF(OR(A625="",B625="",C625="",D625="",E625=""),"Incomplete",IF(COUNTIF($L$5:$L$1004,L625)&gt;1,"Check invoice #",IF(OR(COUNT(E625)=0,AND(F625&lt;&gt;"",COUNT(F625)=0)),"Check payment",IF(OR(E625&lt;0,IF(F625="",0,F625)&lt;0,IF(F625="",0,F625)&gt;E625),"Check payment",IF(OR(COUNT(C625)=0,COUNT(D625)=0),"Check dates",IF(D625&lt;C625,"Check dates",IF(ROUND(E625-IF(F625="",0,F625),2)=0,"Paid",IF(Setup!$B$4="","Set as-of date",IF(D625=Setup!$B$4,"Due today",IF(D625&lt;Setup!$B$4,IF(IF(F625="",0,F625)&gt;0,"Partially paid · overdue","Overdue"),IF(IF(F625="",0,F625)&gt;0,"Partially paid","Open"))))))))))))</f>
        <v/>
      </c>
      <c r="J625" s="15" t="str">
        <f>IF(OR(I625="Overdue",I625="Partially paid · overdue"),DATEDIF(D625,Setup!$B$4,"D"),IF(OR(I625="Open",I625="Partially paid",I625="Due today"),0,""))</f>
        <v/>
      </c>
      <c r="K625" s="5"/>
      <c r="L625" t="str">
        <f>IF(A625="","","k"&amp;SUBSTITUTE(SUBSTITUTE(SUBSTITUTE(SUBSTITUTE(SUBSTITUTE(SUBSTITUTE(A625,"~","{t}"),"*","{s}"),"?","{q}"),"&lt;","{lt}"),"&gt;","{gt}"),"=","{eq}"))</f>
        <v/>
      </c>
    </row>
    <row r="626" spans="1:12" x14ac:dyDescent="0.25">
      <c r="A626" s="5"/>
      <c r="B626" s="5"/>
      <c r="C626" s="8"/>
      <c r="D626" s="8"/>
      <c r="E626" s="12"/>
      <c r="F626" s="12"/>
      <c r="G626" s="13" t="str">
        <f>IF(OR(I626="Open",I626="Partially paid",I626="Due today",I626="Overdue",I626="Partially paid · overdue",I626="Paid",I626="Set as-of date"),ROUND(E626-IF(F626="",0,F626),2),"")</f>
        <v/>
      </c>
      <c r="H626" s="8"/>
      <c r="I626" s="14" t="str">
        <f>IF(AND(A626="",B626="",C626="",D626="",E626="",F626="",H626=""),"",IF(OR(A626="",B626="",C626="",D626="",E626=""),"Incomplete",IF(COUNTIF($L$5:$L$1004,L626)&gt;1,"Check invoice #",IF(OR(COUNT(E626)=0,AND(F626&lt;&gt;"",COUNT(F626)=0)),"Check payment",IF(OR(E626&lt;0,IF(F626="",0,F626)&lt;0,IF(F626="",0,F626)&gt;E626),"Check payment",IF(OR(COUNT(C626)=0,COUNT(D626)=0),"Check dates",IF(D626&lt;C626,"Check dates",IF(ROUND(E626-IF(F626="",0,F626),2)=0,"Paid",IF(Setup!$B$4="","Set as-of date",IF(D626=Setup!$B$4,"Due today",IF(D626&lt;Setup!$B$4,IF(IF(F626="",0,F626)&gt;0,"Partially paid · overdue","Overdue"),IF(IF(F626="",0,F626)&gt;0,"Partially paid","Open"))))))))))))</f>
        <v/>
      </c>
      <c r="J626" s="15" t="str">
        <f>IF(OR(I626="Overdue",I626="Partially paid · overdue"),DATEDIF(D626,Setup!$B$4,"D"),IF(OR(I626="Open",I626="Partially paid",I626="Due today"),0,""))</f>
        <v/>
      </c>
      <c r="K626" s="5"/>
      <c r="L626" t="str">
        <f>IF(A626="","","k"&amp;SUBSTITUTE(SUBSTITUTE(SUBSTITUTE(SUBSTITUTE(SUBSTITUTE(SUBSTITUTE(A626,"~","{t}"),"*","{s}"),"?","{q}"),"&lt;","{lt}"),"&gt;","{gt}"),"=","{eq}"))</f>
        <v/>
      </c>
    </row>
    <row r="627" spans="1:12" x14ac:dyDescent="0.25">
      <c r="A627" s="5"/>
      <c r="B627" s="5"/>
      <c r="C627" s="8"/>
      <c r="D627" s="8"/>
      <c r="E627" s="12"/>
      <c r="F627" s="12"/>
      <c r="G627" s="13" t="str">
        <f>IF(OR(I627="Open",I627="Partially paid",I627="Due today",I627="Overdue",I627="Partially paid · overdue",I627="Paid",I627="Set as-of date"),ROUND(E627-IF(F627="",0,F627),2),"")</f>
        <v/>
      </c>
      <c r="H627" s="8"/>
      <c r="I627" s="14" t="str">
        <f>IF(AND(A627="",B627="",C627="",D627="",E627="",F627="",H627=""),"",IF(OR(A627="",B627="",C627="",D627="",E627=""),"Incomplete",IF(COUNTIF($L$5:$L$1004,L627)&gt;1,"Check invoice #",IF(OR(COUNT(E627)=0,AND(F627&lt;&gt;"",COUNT(F627)=0)),"Check payment",IF(OR(E627&lt;0,IF(F627="",0,F627)&lt;0,IF(F627="",0,F627)&gt;E627),"Check payment",IF(OR(COUNT(C627)=0,COUNT(D627)=0),"Check dates",IF(D627&lt;C627,"Check dates",IF(ROUND(E627-IF(F627="",0,F627),2)=0,"Paid",IF(Setup!$B$4="","Set as-of date",IF(D627=Setup!$B$4,"Due today",IF(D627&lt;Setup!$B$4,IF(IF(F627="",0,F627)&gt;0,"Partially paid · overdue","Overdue"),IF(IF(F627="",0,F627)&gt;0,"Partially paid","Open"))))))))))))</f>
        <v/>
      </c>
      <c r="J627" s="15" t="str">
        <f>IF(OR(I627="Overdue",I627="Partially paid · overdue"),DATEDIF(D627,Setup!$B$4,"D"),IF(OR(I627="Open",I627="Partially paid",I627="Due today"),0,""))</f>
        <v/>
      </c>
      <c r="K627" s="5"/>
      <c r="L627" t="str">
        <f>IF(A627="","","k"&amp;SUBSTITUTE(SUBSTITUTE(SUBSTITUTE(SUBSTITUTE(SUBSTITUTE(SUBSTITUTE(A627,"~","{t}"),"*","{s}"),"?","{q}"),"&lt;","{lt}"),"&gt;","{gt}"),"=","{eq}"))</f>
        <v/>
      </c>
    </row>
    <row r="628" spans="1:12" x14ac:dyDescent="0.25">
      <c r="A628" s="5"/>
      <c r="B628" s="5"/>
      <c r="C628" s="8"/>
      <c r="D628" s="8"/>
      <c r="E628" s="12"/>
      <c r="F628" s="12"/>
      <c r="G628" s="13" t="str">
        <f>IF(OR(I628="Open",I628="Partially paid",I628="Due today",I628="Overdue",I628="Partially paid · overdue",I628="Paid",I628="Set as-of date"),ROUND(E628-IF(F628="",0,F628),2),"")</f>
        <v/>
      </c>
      <c r="H628" s="8"/>
      <c r="I628" s="14" t="str">
        <f>IF(AND(A628="",B628="",C628="",D628="",E628="",F628="",H628=""),"",IF(OR(A628="",B628="",C628="",D628="",E628=""),"Incomplete",IF(COUNTIF($L$5:$L$1004,L628)&gt;1,"Check invoice #",IF(OR(COUNT(E628)=0,AND(F628&lt;&gt;"",COUNT(F628)=0)),"Check payment",IF(OR(E628&lt;0,IF(F628="",0,F628)&lt;0,IF(F628="",0,F628)&gt;E628),"Check payment",IF(OR(COUNT(C628)=0,COUNT(D628)=0),"Check dates",IF(D628&lt;C628,"Check dates",IF(ROUND(E628-IF(F628="",0,F628),2)=0,"Paid",IF(Setup!$B$4="","Set as-of date",IF(D628=Setup!$B$4,"Due today",IF(D628&lt;Setup!$B$4,IF(IF(F628="",0,F628)&gt;0,"Partially paid · overdue","Overdue"),IF(IF(F628="",0,F628)&gt;0,"Partially paid","Open"))))))))))))</f>
        <v/>
      </c>
      <c r="J628" s="15" t="str">
        <f>IF(OR(I628="Overdue",I628="Partially paid · overdue"),DATEDIF(D628,Setup!$B$4,"D"),IF(OR(I628="Open",I628="Partially paid",I628="Due today"),0,""))</f>
        <v/>
      </c>
      <c r="K628" s="5"/>
      <c r="L628" t="str">
        <f>IF(A628="","","k"&amp;SUBSTITUTE(SUBSTITUTE(SUBSTITUTE(SUBSTITUTE(SUBSTITUTE(SUBSTITUTE(A628,"~","{t}"),"*","{s}"),"?","{q}"),"&lt;","{lt}"),"&gt;","{gt}"),"=","{eq}"))</f>
        <v/>
      </c>
    </row>
    <row r="629" spans="1:12" x14ac:dyDescent="0.25">
      <c r="A629" s="5"/>
      <c r="B629" s="5"/>
      <c r="C629" s="8"/>
      <c r="D629" s="8"/>
      <c r="E629" s="12"/>
      <c r="F629" s="12"/>
      <c r="G629" s="13" t="str">
        <f>IF(OR(I629="Open",I629="Partially paid",I629="Due today",I629="Overdue",I629="Partially paid · overdue",I629="Paid",I629="Set as-of date"),ROUND(E629-IF(F629="",0,F629),2),"")</f>
        <v/>
      </c>
      <c r="H629" s="8"/>
      <c r="I629" s="14" t="str">
        <f>IF(AND(A629="",B629="",C629="",D629="",E629="",F629="",H629=""),"",IF(OR(A629="",B629="",C629="",D629="",E629=""),"Incomplete",IF(COUNTIF($L$5:$L$1004,L629)&gt;1,"Check invoice #",IF(OR(COUNT(E629)=0,AND(F629&lt;&gt;"",COUNT(F629)=0)),"Check payment",IF(OR(E629&lt;0,IF(F629="",0,F629)&lt;0,IF(F629="",0,F629)&gt;E629),"Check payment",IF(OR(COUNT(C629)=0,COUNT(D629)=0),"Check dates",IF(D629&lt;C629,"Check dates",IF(ROUND(E629-IF(F629="",0,F629),2)=0,"Paid",IF(Setup!$B$4="","Set as-of date",IF(D629=Setup!$B$4,"Due today",IF(D629&lt;Setup!$B$4,IF(IF(F629="",0,F629)&gt;0,"Partially paid · overdue","Overdue"),IF(IF(F629="",0,F629)&gt;0,"Partially paid","Open"))))))))))))</f>
        <v/>
      </c>
      <c r="J629" s="15" t="str">
        <f>IF(OR(I629="Overdue",I629="Partially paid · overdue"),DATEDIF(D629,Setup!$B$4,"D"),IF(OR(I629="Open",I629="Partially paid",I629="Due today"),0,""))</f>
        <v/>
      </c>
      <c r="K629" s="5"/>
      <c r="L629" t="str">
        <f>IF(A629="","","k"&amp;SUBSTITUTE(SUBSTITUTE(SUBSTITUTE(SUBSTITUTE(SUBSTITUTE(SUBSTITUTE(A629,"~","{t}"),"*","{s}"),"?","{q}"),"&lt;","{lt}"),"&gt;","{gt}"),"=","{eq}"))</f>
        <v/>
      </c>
    </row>
    <row r="630" spans="1:12" x14ac:dyDescent="0.25">
      <c r="A630" s="5"/>
      <c r="B630" s="5"/>
      <c r="C630" s="8"/>
      <c r="D630" s="8"/>
      <c r="E630" s="12"/>
      <c r="F630" s="12"/>
      <c r="G630" s="13" t="str">
        <f>IF(OR(I630="Open",I630="Partially paid",I630="Due today",I630="Overdue",I630="Partially paid · overdue",I630="Paid",I630="Set as-of date"),ROUND(E630-IF(F630="",0,F630),2),"")</f>
        <v/>
      </c>
      <c r="H630" s="8"/>
      <c r="I630" s="14" t="str">
        <f>IF(AND(A630="",B630="",C630="",D630="",E630="",F630="",H630=""),"",IF(OR(A630="",B630="",C630="",D630="",E630=""),"Incomplete",IF(COUNTIF($L$5:$L$1004,L630)&gt;1,"Check invoice #",IF(OR(COUNT(E630)=0,AND(F630&lt;&gt;"",COUNT(F630)=0)),"Check payment",IF(OR(E630&lt;0,IF(F630="",0,F630)&lt;0,IF(F630="",0,F630)&gt;E630),"Check payment",IF(OR(COUNT(C630)=0,COUNT(D630)=0),"Check dates",IF(D630&lt;C630,"Check dates",IF(ROUND(E630-IF(F630="",0,F630),2)=0,"Paid",IF(Setup!$B$4="","Set as-of date",IF(D630=Setup!$B$4,"Due today",IF(D630&lt;Setup!$B$4,IF(IF(F630="",0,F630)&gt;0,"Partially paid · overdue","Overdue"),IF(IF(F630="",0,F630)&gt;0,"Partially paid","Open"))))))))))))</f>
        <v/>
      </c>
      <c r="J630" s="15" t="str">
        <f>IF(OR(I630="Overdue",I630="Partially paid · overdue"),DATEDIF(D630,Setup!$B$4,"D"),IF(OR(I630="Open",I630="Partially paid",I630="Due today"),0,""))</f>
        <v/>
      </c>
      <c r="K630" s="5"/>
      <c r="L630" t="str">
        <f>IF(A630="","","k"&amp;SUBSTITUTE(SUBSTITUTE(SUBSTITUTE(SUBSTITUTE(SUBSTITUTE(SUBSTITUTE(A630,"~","{t}"),"*","{s}"),"?","{q}"),"&lt;","{lt}"),"&gt;","{gt}"),"=","{eq}"))</f>
        <v/>
      </c>
    </row>
    <row r="631" spans="1:12" x14ac:dyDescent="0.25">
      <c r="A631" s="5"/>
      <c r="B631" s="5"/>
      <c r="C631" s="8"/>
      <c r="D631" s="8"/>
      <c r="E631" s="12"/>
      <c r="F631" s="12"/>
      <c r="G631" s="13" t="str">
        <f>IF(OR(I631="Open",I631="Partially paid",I631="Due today",I631="Overdue",I631="Partially paid · overdue",I631="Paid",I631="Set as-of date"),ROUND(E631-IF(F631="",0,F631),2),"")</f>
        <v/>
      </c>
      <c r="H631" s="8"/>
      <c r="I631" s="14" t="str">
        <f>IF(AND(A631="",B631="",C631="",D631="",E631="",F631="",H631=""),"",IF(OR(A631="",B631="",C631="",D631="",E631=""),"Incomplete",IF(COUNTIF($L$5:$L$1004,L631)&gt;1,"Check invoice #",IF(OR(COUNT(E631)=0,AND(F631&lt;&gt;"",COUNT(F631)=0)),"Check payment",IF(OR(E631&lt;0,IF(F631="",0,F631)&lt;0,IF(F631="",0,F631)&gt;E631),"Check payment",IF(OR(COUNT(C631)=0,COUNT(D631)=0),"Check dates",IF(D631&lt;C631,"Check dates",IF(ROUND(E631-IF(F631="",0,F631),2)=0,"Paid",IF(Setup!$B$4="","Set as-of date",IF(D631=Setup!$B$4,"Due today",IF(D631&lt;Setup!$B$4,IF(IF(F631="",0,F631)&gt;0,"Partially paid · overdue","Overdue"),IF(IF(F631="",0,F631)&gt;0,"Partially paid","Open"))))))))))))</f>
        <v/>
      </c>
      <c r="J631" s="15" t="str">
        <f>IF(OR(I631="Overdue",I631="Partially paid · overdue"),DATEDIF(D631,Setup!$B$4,"D"),IF(OR(I631="Open",I631="Partially paid",I631="Due today"),0,""))</f>
        <v/>
      </c>
      <c r="K631" s="5"/>
      <c r="L631" t="str">
        <f>IF(A631="","","k"&amp;SUBSTITUTE(SUBSTITUTE(SUBSTITUTE(SUBSTITUTE(SUBSTITUTE(SUBSTITUTE(A631,"~","{t}"),"*","{s}"),"?","{q}"),"&lt;","{lt}"),"&gt;","{gt}"),"=","{eq}"))</f>
        <v/>
      </c>
    </row>
    <row r="632" spans="1:12" x14ac:dyDescent="0.25">
      <c r="A632" s="5"/>
      <c r="B632" s="5"/>
      <c r="C632" s="8"/>
      <c r="D632" s="8"/>
      <c r="E632" s="12"/>
      <c r="F632" s="12"/>
      <c r="G632" s="13" t="str">
        <f>IF(OR(I632="Open",I632="Partially paid",I632="Due today",I632="Overdue",I632="Partially paid · overdue",I632="Paid",I632="Set as-of date"),ROUND(E632-IF(F632="",0,F632),2),"")</f>
        <v/>
      </c>
      <c r="H632" s="8"/>
      <c r="I632" s="14" t="str">
        <f>IF(AND(A632="",B632="",C632="",D632="",E632="",F632="",H632=""),"",IF(OR(A632="",B632="",C632="",D632="",E632=""),"Incomplete",IF(COUNTIF($L$5:$L$1004,L632)&gt;1,"Check invoice #",IF(OR(COUNT(E632)=0,AND(F632&lt;&gt;"",COUNT(F632)=0)),"Check payment",IF(OR(E632&lt;0,IF(F632="",0,F632)&lt;0,IF(F632="",0,F632)&gt;E632),"Check payment",IF(OR(COUNT(C632)=0,COUNT(D632)=0),"Check dates",IF(D632&lt;C632,"Check dates",IF(ROUND(E632-IF(F632="",0,F632),2)=0,"Paid",IF(Setup!$B$4="","Set as-of date",IF(D632=Setup!$B$4,"Due today",IF(D632&lt;Setup!$B$4,IF(IF(F632="",0,F632)&gt;0,"Partially paid · overdue","Overdue"),IF(IF(F632="",0,F632)&gt;0,"Partially paid","Open"))))))))))))</f>
        <v/>
      </c>
      <c r="J632" s="15" t="str">
        <f>IF(OR(I632="Overdue",I632="Partially paid · overdue"),DATEDIF(D632,Setup!$B$4,"D"),IF(OR(I632="Open",I632="Partially paid",I632="Due today"),0,""))</f>
        <v/>
      </c>
      <c r="K632" s="5"/>
      <c r="L632" t="str">
        <f>IF(A632="","","k"&amp;SUBSTITUTE(SUBSTITUTE(SUBSTITUTE(SUBSTITUTE(SUBSTITUTE(SUBSTITUTE(A632,"~","{t}"),"*","{s}"),"?","{q}"),"&lt;","{lt}"),"&gt;","{gt}"),"=","{eq}"))</f>
        <v/>
      </c>
    </row>
    <row r="633" spans="1:12" x14ac:dyDescent="0.25">
      <c r="A633" s="5"/>
      <c r="B633" s="5"/>
      <c r="C633" s="8"/>
      <c r="D633" s="8"/>
      <c r="E633" s="12"/>
      <c r="F633" s="12"/>
      <c r="G633" s="13" t="str">
        <f>IF(OR(I633="Open",I633="Partially paid",I633="Due today",I633="Overdue",I633="Partially paid · overdue",I633="Paid",I633="Set as-of date"),ROUND(E633-IF(F633="",0,F633),2),"")</f>
        <v/>
      </c>
      <c r="H633" s="8"/>
      <c r="I633" s="14" t="str">
        <f>IF(AND(A633="",B633="",C633="",D633="",E633="",F633="",H633=""),"",IF(OR(A633="",B633="",C633="",D633="",E633=""),"Incomplete",IF(COUNTIF($L$5:$L$1004,L633)&gt;1,"Check invoice #",IF(OR(COUNT(E633)=0,AND(F633&lt;&gt;"",COUNT(F633)=0)),"Check payment",IF(OR(E633&lt;0,IF(F633="",0,F633)&lt;0,IF(F633="",0,F633)&gt;E633),"Check payment",IF(OR(COUNT(C633)=0,COUNT(D633)=0),"Check dates",IF(D633&lt;C633,"Check dates",IF(ROUND(E633-IF(F633="",0,F633),2)=0,"Paid",IF(Setup!$B$4="","Set as-of date",IF(D633=Setup!$B$4,"Due today",IF(D633&lt;Setup!$B$4,IF(IF(F633="",0,F633)&gt;0,"Partially paid · overdue","Overdue"),IF(IF(F633="",0,F633)&gt;0,"Partially paid","Open"))))))))))))</f>
        <v/>
      </c>
      <c r="J633" s="15" t="str">
        <f>IF(OR(I633="Overdue",I633="Partially paid · overdue"),DATEDIF(D633,Setup!$B$4,"D"),IF(OR(I633="Open",I633="Partially paid",I633="Due today"),0,""))</f>
        <v/>
      </c>
      <c r="K633" s="5"/>
      <c r="L633" t="str">
        <f>IF(A633="","","k"&amp;SUBSTITUTE(SUBSTITUTE(SUBSTITUTE(SUBSTITUTE(SUBSTITUTE(SUBSTITUTE(A633,"~","{t}"),"*","{s}"),"?","{q}"),"&lt;","{lt}"),"&gt;","{gt}"),"=","{eq}"))</f>
        <v/>
      </c>
    </row>
    <row r="634" spans="1:12" x14ac:dyDescent="0.25">
      <c r="A634" s="5"/>
      <c r="B634" s="5"/>
      <c r="C634" s="8"/>
      <c r="D634" s="8"/>
      <c r="E634" s="12"/>
      <c r="F634" s="12"/>
      <c r="G634" s="13" t="str">
        <f>IF(OR(I634="Open",I634="Partially paid",I634="Due today",I634="Overdue",I634="Partially paid · overdue",I634="Paid",I634="Set as-of date"),ROUND(E634-IF(F634="",0,F634),2),"")</f>
        <v/>
      </c>
      <c r="H634" s="8"/>
      <c r="I634" s="14" t="str">
        <f>IF(AND(A634="",B634="",C634="",D634="",E634="",F634="",H634=""),"",IF(OR(A634="",B634="",C634="",D634="",E634=""),"Incomplete",IF(COUNTIF($L$5:$L$1004,L634)&gt;1,"Check invoice #",IF(OR(COUNT(E634)=0,AND(F634&lt;&gt;"",COUNT(F634)=0)),"Check payment",IF(OR(E634&lt;0,IF(F634="",0,F634)&lt;0,IF(F634="",0,F634)&gt;E634),"Check payment",IF(OR(COUNT(C634)=0,COUNT(D634)=0),"Check dates",IF(D634&lt;C634,"Check dates",IF(ROUND(E634-IF(F634="",0,F634),2)=0,"Paid",IF(Setup!$B$4="","Set as-of date",IF(D634=Setup!$B$4,"Due today",IF(D634&lt;Setup!$B$4,IF(IF(F634="",0,F634)&gt;0,"Partially paid · overdue","Overdue"),IF(IF(F634="",0,F634)&gt;0,"Partially paid","Open"))))))))))))</f>
        <v/>
      </c>
      <c r="J634" s="15" t="str">
        <f>IF(OR(I634="Overdue",I634="Partially paid · overdue"),DATEDIF(D634,Setup!$B$4,"D"),IF(OR(I634="Open",I634="Partially paid",I634="Due today"),0,""))</f>
        <v/>
      </c>
      <c r="K634" s="5"/>
      <c r="L634" t="str">
        <f>IF(A634="","","k"&amp;SUBSTITUTE(SUBSTITUTE(SUBSTITUTE(SUBSTITUTE(SUBSTITUTE(SUBSTITUTE(A634,"~","{t}"),"*","{s}"),"?","{q}"),"&lt;","{lt}"),"&gt;","{gt}"),"=","{eq}"))</f>
        <v/>
      </c>
    </row>
    <row r="635" spans="1:12" x14ac:dyDescent="0.25">
      <c r="A635" s="5"/>
      <c r="B635" s="5"/>
      <c r="C635" s="8"/>
      <c r="D635" s="8"/>
      <c r="E635" s="12"/>
      <c r="F635" s="12"/>
      <c r="G635" s="13" t="str">
        <f>IF(OR(I635="Open",I635="Partially paid",I635="Due today",I635="Overdue",I635="Partially paid · overdue",I635="Paid",I635="Set as-of date"),ROUND(E635-IF(F635="",0,F635),2),"")</f>
        <v/>
      </c>
      <c r="H635" s="8"/>
      <c r="I635" s="14" t="str">
        <f>IF(AND(A635="",B635="",C635="",D635="",E635="",F635="",H635=""),"",IF(OR(A635="",B635="",C635="",D635="",E635=""),"Incomplete",IF(COUNTIF($L$5:$L$1004,L635)&gt;1,"Check invoice #",IF(OR(COUNT(E635)=0,AND(F635&lt;&gt;"",COUNT(F635)=0)),"Check payment",IF(OR(E635&lt;0,IF(F635="",0,F635)&lt;0,IF(F635="",0,F635)&gt;E635),"Check payment",IF(OR(COUNT(C635)=0,COUNT(D635)=0),"Check dates",IF(D635&lt;C635,"Check dates",IF(ROUND(E635-IF(F635="",0,F635),2)=0,"Paid",IF(Setup!$B$4="","Set as-of date",IF(D635=Setup!$B$4,"Due today",IF(D635&lt;Setup!$B$4,IF(IF(F635="",0,F635)&gt;0,"Partially paid · overdue","Overdue"),IF(IF(F635="",0,F635)&gt;0,"Partially paid","Open"))))))))))))</f>
        <v/>
      </c>
      <c r="J635" s="15" t="str">
        <f>IF(OR(I635="Overdue",I635="Partially paid · overdue"),DATEDIF(D635,Setup!$B$4,"D"),IF(OR(I635="Open",I635="Partially paid",I635="Due today"),0,""))</f>
        <v/>
      </c>
      <c r="K635" s="5"/>
      <c r="L635" t="str">
        <f>IF(A635="","","k"&amp;SUBSTITUTE(SUBSTITUTE(SUBSTITUTE(SUBSTITUTE(SUBSTITUTE(SUBSTITUTE(A635,"~","{t}"),"*","{s}"),"?","{q}"),"&lt;","{lt}"),"&gt;","{gt}"),"=","{eq}"))</f>
        <v/>
      </c>
    </row>
    <row r="636" spans="1:12" x14ac:dyDescent="0.25">
      <c r="A636" s="5"/>
      <c r="B636" s="5"/>
      <c r="C636" s="8"/>
      <c r="D636" s="8"/>
      <c r="E636" s="12"/>
      <c r="F636" s="12"/>
      <c r="G636" s="13" t="str">
        <f>IF(OR(I636="Open",I636="Partially paid",I636="Due today",I636="Overdue",I636="Partially paid · overdue",I636="Paid",I636="Set as-of date"),ROUND(E636-IF(F636="",0,F636),2),"")</f>
        <v/>
      </c>
      <c r="H636" s="8"/>
      <c r="I636" s="14" t="str">
        <f>IF(AND(A636="",B636="",C636="",D636="",E636="",F636="",H636=""),"",IF(OR(A636="",B636="",C636="",D636="",E636=""),"Incomplete",IF(COUNTIF($L$5:$L$1004,L636)&gt;1,"Check invoice #",IF(OR(COUNT(E636)=0,AND(F636&lt;&gt;"",COUNT(F636)=0)),"Check payment",IF(OR(E636&lt;0,IF(F636="",0,F636)&lt;0,IF(F636="",0,F636)&gt;E636),"Check payment",IF(OR(COUNT(C636)=0,COUNT(D636)=0),"Check dates",IF(D636&lt;C636,"Check dates",IF(ROUND(E636-IF(F636="",0,F636),2)=0,"Paid",IF(Setup!$B$4="","Set as-of date",IF(D636=Setup!$B$4,"Due today",IF(D636&lt;Setup!$B$4,IF(IF(F636="",0,F636)&gt;0,"Partially paid · overdue","Overdue"),IF(IF(F636="",0,F636)&gt;0,"Partially paid","Open"))))))))))))</f>
        <v/>
      </c>
      <c r="J636" s="15" t="str">
        <f>IF(OR(I636="Overdue",I636="Partially paid · overdue"),DATEDIF(D636,Setup!$B$4,"D"),IF(OR(I636="Open",I636="Partially paid",I636="Due today"),0,""))</f>
        <v/>
      </c>
      <c r="K636" s="5"/>
      <c r="L636" t="str">
        <f>IF(A636="","","k"&amp;SUBSTITUTE(SUBSTITUTE(SUBSTITUTE(SUBSTITUTE(SUBSTITUTE(SUBSTITUTE(A636,"~","{t}"),"*","{s}"),"?","{q}"),"&lt;","{lt}"),"&gt;","{gt}"),"=","{eq}"))</f>
        <v/>
      </c>
    </row>
    <row r="637" spans="1:12" x14ac:dyDescent="0.25">
      <c r="A637" s="5"/>
      <c r="B637" s="5"/>
      <c r="C637" s="8"/>
      <c r="D637" s="8"/>
      <c r="E637" s="12"/>
      <c r="F637" s="12"/>
      <c r="G637" s="13" t="str">
        <f>IF(OR(I637="Open",I637="Partially paid",I637="Due today",I637="Overdue",I637="Partially paid · overdue",I637="Paid",I637="Set as-of date"),ROUND(E637-IF(F637="",0,F637),2),"")</f>
        <v/>
      </c>
      <c r="H637" s="8"/>
      <c r="I637" s="14" t="str">
        <f>IF(AND(A637="",B637="",C637="",D637="",E637="",F637="",H637=""),"",IF(OR(A637="",B637="",C637="",D637="",E637=""),"Incomplete",IF(COUNTIF($L$5:$L$1004,L637)&gt;1,"Check invoice #",IF(OR(COUNT(E637)=0,AND(F637&lt;&gt;"",COUNT(F637)=0)),"Check payment",IF(OR(E637&lt;0,IF(F637="",0,F637)&lt;0,IF(F637="",0,F637)&gt;E637),"Check payment",IF(OR(COUNT(C637)=0,COUNT(D637)=0),"Check dates",IF(D637&lt;C637,"Check dates",IF(ROUND(E637-IF(F637="",0,F637),2)=0,"Paid",IF(Setup!$B$4="","Set as-of date",IF(D637=Setup!$B$4,"Due today",IF(D637&lt;Setup!$B$4,IF(IF(F637="",0,F637)&gt;0,"Partially paid · overdue","Overdue"),IF(IF(F637="",0,F637)&gt;0,"Partially paid","Open"))))))))))))</f>
        <v/>
      </c>
      <c r="J637" s="15" t="str">
        <f>IF(OR(I637="Overdue",I637="Partially paid · overdue"),DATEDIF(D637,Setup!$B$4,"D"),IF(OR(I637="Open",I637="Partially paid",I637="Due today"),0,""))</f>
        <v/>
      </c>
      <c r="K637" s="5"/>
      <c r="L637" t="str">
        <f>IF(A637="","","k"&amp;SUBSTITUTE(SUBSTITUTE(SUBSTITUTE(SUBSTITUTE(SUBSTITUTE(SUBSTITUTE(A637,"~","{t}"),"*","{s}"),"?","{q}"),"&lt;","{lt}"),"&gt;","{gt}"),"=","{eq}"))</f>
        <v/>
      </c>
    </row>
    <row r="638" spans="1:12" x14ac:dyDescent="0.25">
      <c r="A638" s="5"/>
      <c r="B638" s="5"/>
      <c r="C638" s="8"/>
      <c r="D638" s="8"/>
      <c r="E638" s="12"/>
      <c r="F638" s="12"/>
      <c r="G638" s="13" t="str">
        <f>IF(OR(I638="Open",I638="Partially paid",I638="Due today",I638="Overdue",I638="Partially paid · overdue",I638="Paid",I638="Set as-of date"),ROUND(E638-IF(F638="",0,F638),2),"")</f>
        <v/>
      </c>
      <c r="H638" s="8"/>
      <c r="I638" s="14" t="str">
        <f>IF(AND(A638="",B638="",C638="",D638="",E638="",F638="",H638=""),"",IF(OR(A638="",B638="",C638="",D638="",E638=""),"Incomplete",IF(COUNTIF($L$5:$L$1004,L638)&gt;1,"Check invoice #",IF(OR(COUNT(E638)=0,AND(F638&lt;&gt;"",COUNT(F638)=0)),"Check payment",IF(OR(E638&lt;0,IF(F638="",0,F638)&lt;0,IF(F638="",0,F638)&gt;E638),"Check payment",IF(OR(COUNT(C638)=0,COUNT(D638)=0),"Check dates",IF(D638&lt;C638,"Check dates",IF(ROUND(E638-IF(F638="",0,F638),2)=0,"Paid",IF(Setup!$B$4="","Set as-of date",IF(D638=Setup!$B$4,"Due today",IF(D638&lt;Setup!$B$4,IF(IF(F638="",0,F638)&gt;0,"Partially paid · overdue","Overdue"),IF(IF(F638="",0,F638)&gt;0,"Partially paid","Open"))))))))))))</f>
        <v/>
      </c>
      <c r="J638" s="15" t="str">
        <f>IF(OR(I638="Overdue",I638="Partially paid · overdue"),DATEDIF(D638,Setup!$B$4,"D"),IF(OR(I638="Open",I638="Partially paid",I638="Due today"),0,""))</f>
        <v/>
      </c>
      <c r="K638" s="5"/>
      <c r="L638" t="str">
        <f>IF(A638="","","k"&amp;SUBSTITUTE(SUBSTITUTE(SUBSTITUTE(SUBSTITUTE(SUBSTITUTE(SUBSTITUTE(A638,"~","{t}"),"*","{s}"),"?","{q}"),"&lt;","{lt}"),"&gt;","{gt}"),"=","{eq}"))</f>
        <v/>
      </c>
    </row>
    <row r="639" spans="1:12" x14ac:dyDescent="0.25">
      <c r="A639" s="5"/>
      <c r="B639" s="5"/>
      <c r="C639" s="8"/>
      <c r="D639" s="8"/>
      <c r="E639" s="12"/>
      <c r="F639" s="12"/>
      <c r="G639" s="13" t="str">
        <f>IF(OR(I639="Open",I639="Partially paid",I639="Due today",I639="Overdue",I639="Partially paid · overdue",I639="Paid",I639="Set as-of date"),ROUND(E639-IF(F639="",0,F639),2),"")</f>
        <v/>
      </c>
      <c r="H639" s="8"/>
      <c r="I639" s="14" t="str">
        <f>IF(AND(A639="",B639="",C639="",D639="",E639="",F639="",H639=""),"",IF(OR(A639="",B639="",C639="",D639="",E639=""),"Incomplete",IF(COUNTIF($L$5:$L$1004,L639)&gt;1,"Check invoice #",IF(OR(COUNT(E639)=0,AND(F639&lt;&gt;"",COUNT(F639)=0)),"Check payment",IF(OR(E639&lt;0,IF(F639="",0,F639)&lt;0,IF(F639="",0,F639)&gt;E639),"Check payment",IF(OR(COUNT(C639)=0,COUNT(D639)=0),"Check dates",IF(D639&lt;C639,"Check dates",IF(ROUND(E639-IF(F639="",0,F639),2)=0,"Paid",IF(Setup!$B$4="","Set as-of date",IF(D639=Setup!$B$4,"Due today",IF(D639&lt;Setup!$B$4,IF(IF(F639="",0,F639)&gt;0,"Partially paid · overdue","Overdue"),IF(IF(F639="",0,F639)&gt;0,"Partially paid","Open"))))))))))))</f>
        <v/>
      </c>
      <c r="J639" s="15" t="str">
        <f>IF(OR(I639="Overdue",I639="Partially paid · overdue"),DATEDIF(D639,Setup!$B$4,"D"),IF(OR(I639="Open",I639="Partially paid",I639="Due today"),0,""))</f>
        <v/>
      </c>
      <c r="K639" s="5"/>
      <c r="L639" t="str">
        <f>IF(A639="","","k"&amp;SUBSTITUTE(SUBSTITUTE(SUBSTITUTE(SUBSTITUTE(SUBSTITUTE(SUBSTITUTE(A639,"~","{t}"),"*","{s}"),"?","{q}"),"&lt;","{lt}"),"&gt;","{gt}"),"=","{eq}"))</f>
        <v/>
      </c>
    </row>
    <row r="640" spans="1:12" x14ac:dyDescent="0.25">
      <c r="A640" s="5"/>
      <c r="B640" s="5"/>
      <c r="C640" s="8"/>
      <c r="D640" s="8"/>
      <c r="E640" s="12"/>
      <c r="F640" s="12"/>
      <c r="G640" s="13" t="str">
        <f>IF(OR(I640="Open",I640="Partially paid",I640="Due today",I640="Overdue",I640="Partially paid · overdue",I640="Paid",I640="Set as-of date"),ROUND(E640-IF(F640="",0,F640),2),"")</f>
        <v/>
      </c>
      <c r="H640" s="8"/>
      <c r="I640" s="14" t="str">
        <f>IF(AND(A640="",B640="",C640="",D640="",E640="",F640="",H640=""),"",IF(OR(A640="",B640="",C640="",D640="",E640=""),"Incomplete",IF(COUNTIF($L$5:$L$1004,L640)&gt;1,"Check invoice #",IF(OR(COUNT(E640)=0,AND(F640&lt;&gt;"",COUNT(F640)=0)),"Check payment",IF(OR(E640&lt;0,IF(F640="",0,F640)&lt;0,IF(F640="",0,F640)&gt;E640),"Check payment",IF(OR(COUNT(C640)=0,COUNT(D640)=0),"Check dates",IF(D640&lt;C640,"Check dates",IF(ROUND(E640-IF(F640="",0,F640),2)=0,"Paid",IF(Setup!$B$4="","Set as-of date",IF(D640=Setup!$B$4,"Due today",IF(D640&lt;Setup!$B$4,IF(IF(F640="",0,F640)&gt;0,"Partially paid · overdue","Overdue"),IF(IF(F640="",0,F640)&gt;0,"Partially paid","Open"))))))))))))</f>
        <v/>
      </c>
      <c r="J640" s="15" t="str">
        <f>IF(OR(I640="Overdue",I640="Partially paid · overdue"),DATEDIF(D640,Setup!$B$4,"D"),IF(OR(I640="Open",I640="Partially paid",I640="Due today"),0,""))</f>
        <v/>
      </c>
      <c r="K640" s="5"/>
      <c r="L640" t="str">
        <f>IF(A640="","","k"&amp;SUBSTITUTE(SUBSTITUTE(SUBSTITUTE(SUBSTITUTE(SUBSTITUTE(SUBSTITUTE(A640,"~","{t}"),"*","{s}"),"?","{q}"),"&lt;","{lt}"),"&gt;","{gt}"),"=","{eq}"))</f>
        <v/>
      </c>
    </row>
    <row r="641" spans="1:12" x14ac:dyDescent="0.25">
      <c r="A641" s="5"/>
      <c r="B641" s="5"/>
      <c r="C641" s="8"/>
      <c r="D641" s="8"/>
      <c r="E641" s="12"/>
      <c r="F641" s="12"/>
      <c r="G641" s="13" t="str">
        <f>IF(OR(I641="Open",I641="Partially paid",I641="Due today",I641="Overdue",I641="Partially paid · overdue",I641="Paid",I641="Set as-of date"),ROUND(E641-IF(F641="",0,F641),2),"")</f>
        <v/>
      </c>
      <c r="H641" s="8"/>
      <c r="I641" s="14" t="str">
        <f>IF(AND(A641="",B641="",C641="",D641="",E641="",F641="",H641=""),"",IF(OR(A641="",B641="",C641="",D641="",E641=""),"Incomplete",IF(COUNTIF($L$5:$L$1004,L641)&gt;1,"Check invoice #",IF(OR(COUNT(E641)=0,AND(F641&lt;&gt;"",COUNT(F641)=0)),"Check payment",IF(OR(E641&lt;0,IF(F641="",0,F641)&lt;0,IF(F641="",0,F641)&gt;E641),"Check payment",IF(OR(COUNT(C641)=0,COUNT(D641)=0),"Check dates",IF(D641&lt;C641,"Check dates",IF(ROUND(E641-IF(F641="",0,F641),2)=0,"Paid",IF(Setup!$B$4="","Set as-of date",IF(D641=Setup!$B$4,"Due today",IF(D641&lt;Setup!$B$4,IF(IF(F641="",0,F641)&gt;0,"Partially paid · overdue","Overdue"),IF(IF(F641="",0,F641)&gt;0,"Partially paid","Open"))))))))))))</f>
        <v/>
      </c>
      <c r="J641" s="15" t="str">
        <f>IF(OR(I641="Overdue",I641="Partially paid · overdue"),DATEDIF(D641,Setup!$B$4,"D"),IF(OR(I641="Open",I641="Partially paid",I641="Due today"),0,""))</f>
        <v/>
      </c>
      <c r="K641" s="5"/>
      <c r="L641" t="str">
        <f>IF(A641="","","k"&amp;SUBSTITUTE(SUBSTITUTE(SUBSTITUTE(SUBSTITUTE(SUBSTITUTE(SUBSTITUTE(A641,"~","{t}"),"*","{s}"),"?","{q}"),"&lt;","{lt}"),"&gt;","{gt}"),"=","{eq}"))</f>
        <v/>
      </c>
    </row>
    <row r="642" spans="1:12" x14ac:dyDescent="0.25">
      <c r="A642" s="5"/>
      <c r="B642" s="5"/>
      <c r="C642" s="8"/>
      <c r="D642" s="8"/>
      <c r="E642" s="12"/>
      <c r="F642" s="12"/>
      <c r="G642" s="13" t="str">
        <f>IF(OR(I642="Open",I642="Partially paid",I642="Due today",I642="Overdue",I642="Partially paid · overdue",I642="Paid",I642="Set as-of date"),ROUND(E642-IF(F642="",0,F642),2),"")</f>
        <v/>
      </c>
      <c r="H642" s="8"/>
      <c r="I642" s="14" t="str">
        <f>IF(AND(A642="",B642="",C642="",D642="",E642="",F642="",H642=""),"",IF(OR(A642="",B642="",C642="",D642="",E642=""),"Incomplete",IF(COUNTIF($L$5:$L$1004,L642)&gt;1,"Check invoice #",IF(OR(COUNT(E642)=0,AND(F642&lt;&gt;"",COUNT(F642)=0)),"Check payment",IF(OR(E642&lt;0,IF(F642="",0,F642)&lt;0,IF(F642="",0,F642)&gt;E642),"Check payment",IF(OR(COUNT(C642)=0,COUNT(D642)=0),"Check dates",IF(D642&lt;C642,"Check dates",IF(ROUND(E642-IF(F642="",0,F642),2)=0,"Paid",IF(Setup!$B$4="","Set as-of date",IF(D642=Setup!$B$4,"Due today",IF(D642&lt;Setup!$B$4,IF(IF(F642="",0,F642)&gt;0,"Partially paid · overdue","Overdue"),IF(IF(F642="",0,F642)&gt;0,"Partially paid","Open"))))))))))))</f>
        <v/>
      </c>
      <c r="J642" s="15" t="str">
        <f>IF(OR(I642="Overdue",I642="Partially paid · overdue"),DATEDIF(D642,Setup!$B$4,"D"),IF(OR(I642="Open",I642="Partially paid",I642="Due today"),0,""))</f>
        <v/>
      </c>
      <c r="K642" s="5"/>
      <c r="L642" t="str">
        <f>IF(A642="","","k"&amp;SUBSTITUTE(SUBSTITUTE(SUBSTITUTE(SUBSTITUTE(SUBSTITUTE(SUBSTITUTE(A642,"~","{t}"),"*","{s}"),"?","{q}"),"&lt;","{lt}"),"&gt;","{gt}"),"=","{eq}"))</f>
        <v/>
      </c>
    </row>
    <row r="643" spans="1:12" x14ac:dyDescent="0.25">
      <c r="A643" s="5"/>
      <c r="B643" s="5"/>
      <c r="C643" s="8"/>
      <c r="D643" s="8"/>
      <c r="E643" s="12"/>
      <c r="F643" s="12"/>
      <c r="G643" s="13" t="str">
        <f>IF(OR(I643="Open",I643="Partially paid",I643="Due today",I643="Overdue",I643="Partially paid · overdue",I643="Paid",I643="Set as-of date"),ROUND(E643-IF(F643="",0,F643),2),"")</f>
        <v/>
      </c>
      <c r="H643" s="8"/>
      <c r="I643" s="14" t="str">
        <f>IF(AND(A643="",B643="",C643="",D643="",E643="",F643="",H643=""),"",IF(OR(A643="",B643="",C643="",D643="",E643=""),"Incomplete",IF(COUNTIF($L$5:$L$1004,L643)&gt;1,"Check invoice #",IF(OR(COUNT(E643)=0,AND(F643&lt;&gt;"",COUNT(F643)=0)),"Check payment",IF(OR(E643&lt;0,IF(F643="",0,F643)&lt;0,IF(F643="",0,F643)&gt;E643),"Check payment",IF(OR(COUNT(C643)=0,COUNT(D643)=0),"Check dates",IF(D643&lt;C643,"Check dates",IF(ROUND(E643-IF(F643="",0,F643),2)=0,"Paid",IF(Setup!$B$4="","Set as-of date",IF(D643=Setup!$B$4,"Due today",IF(D643&lt;Setup!$B$4,IF(IF(F643="",0,F643)&gt;0,"Partially paid · overdue","Overdue"),IF(IF(F643="",0,F643)&gt;0,"Partially paid","Open"))))))))))))</f>
        <v/>
      </c>
      <c r="J643" s="15" t="str">
        <f>IF(OR(I643="Overdue",I643="Partially paid · overdue"),DATEDIF(D643,Setup!$B$4,"D"),IF(OR(I643="Open",I643="Partially paid",I643="Due today"),0,""))</f>
        <v/>
      </c>
      <c r="K643" s="5"/>
      <c r="L643" t="str">
        <f>IF(A643="","","k"&amp;SUBSTITUTE(SUBSTITUTE(SUBSTITUTE(SUBSTITUTE(SUBSTITUTE(SUBSTITUTE(A643,"~","{t}"),"*","{s}"),"?","{q}"),"&lt;","{lt}"),"&gt;","{gt}"),"=","{eq}"))</f>
        <v/>
      </c>
    </row>
    <row r="644" spans="1:12" x14ac:dyDescent="0.25">
      <c r="A644" s="5"/>
      <c r="B644" s="5"/>
      <c r="C644" s="8"/>
      <c r="D644" s="8"/>
      <c r="E644" s="12"/>
      <c r="F644" s="12"/>
      <c r="G644" s="13" t="str">
        <f>IF(OR(I644="Open",I644="Partially paid",I644="Due today",I644="Overdue",I644="Partially paid · overdue",I644="Paid",I644="Set as-of date"),ROUND(E644-IF(F644="",0,F644),2),"")</f>
        <v/>
      </c>
      <c r="H644" s="8"/>
      <c r="I644" s="14" t="str">
        <f>IF(AND(A644="",B644="",C644="",D644="",E644="",F644="",H644=""),"",IF(OR(A644="",B644="",C644="",D644="",E644=""),"Incomplete",IF(COUNTIF($L$5:$L$1004,L644)&gt;1,"Check invoice #",IF(OR(COUNT(E644)=0,AND(F644&lt;&gt;"",COUNT(F644)=0)),"Check payment",IF(OR(E644&lt;0,IF(F644="",0,F644)&lt;0,IF(F644="",0,F644)&gt;E644),"Check payment",IF(OR(COUNT(C644)=0,COUNT(D644)=0),"Check dates",IF(D644&lt;C644,"Check dates",IF(ROUND(E644-IF(F644="",0,F644),2)=0,"Paid",IF(Setup!$B$4="","Set as-of date",IF(D644=Setup!$B$4,"Due today",IF(D644&lt;Setup!$B$4,IF(IF(F644="",0,F644)&gt;0,"Partially paid · overdue","Overdue"),IF(IF(F644="",0,F644)&gt;0,"Partially paid","Open"))))))))))))</f>
        <v/>
      </c>
      <c r="J644" s="15" t="str">
        <f>IF(OR(I644="Overdue",I644="Partially paid · overdue"),DATEDIF(D644,Setup!$B$4,"D"),IF(OR(I644="Open",I644="Partially paid",I644="Due today"),0,""))</f>
        <v/>
      </c>
      <c r="K644" s="5"/>
      <c r="L644" t="str">
        <f>IF(A644="","","k"&amp;SUBSTITUTE(SUBSTITUTE(SUBSTITUTE(SUBSTITUTE(SUBSTITUTE(SUBSTITUTE(A644,"~","{t}"),"*","{s}"),"?","{q}"),"&lt;","{lt}"),"&gt;","{gt}"),"=","{eq}"))</f>
        <v/>
      </c>
    </row>
    <row r="645" spans="1:12" x14ac:dyDescent="0.25">
      <c r="A645" s="5"/>
      <c r="B645" s="5"/>
      <c r="C645" s="8"/>
      <c r="D645" s="8"/>
      <c r="E645" s="12"/>
      <c r="F645" s="12"/>
      <c r="G645" s="13" t="str">
        <f>IF(OR(I645="Open",I645="Partially paid",I645="Due today",I645="Overdue",I645="Partially paid · overdue",I645="Paid",I645="Set as-of date"),ROUND(E645-IF(F645="",0,F645),2),"")</f>
        <v/>
      </c>
      <c r="H645" s="8"/>
      <c r="I645" s="14" t="str">
        <f>IF(AND(A645="",B645="",C645="",D645="",E645="",F645="",H645=""),"",IF(OR(A645="",B645="",C645="",D645="",E645=""),"Incomplete",IF(COUNTIF($L$5:$L$1004,L645)&gt;1,"Check invoice #",IF(OR(COUNT(E645)=0,AND(F645&lt;&gt;"",COUNT(F645)=0)),"Check payment",IF(OR(E645&lt;0,IF(F645="",0,F645)&lt;0,IF(F645="",0,F645)&gt;E645),"Check payment",IF(OR(COUNT(C645)=0,COUNT(D645)=0),"Check dates",IF(D645&lt;C645,"Check dates",IF(ROUND(E645-IF(F645="",0,F645),2)=0,"Paid",IF(Setup!$B$4="","Set as-of date",IF(D645=Setup!$B$4,"Due today",IF(D645&lt;Setup!$B$4,IF(IF(F645="",0,F645)&gt;0,"Partially paid · overdue","Overdue"),IF(IF(F645="",0,F645)&gt;0,"Partially paid","Open"))))))))))))</f>
        <v/>
      </c>
      <c r="J645" s="15" t="str">
        <f>IF(OR(I645="Overdue",I645="Partially paid · overdue"),DATEDIF(D645,Setup!$B$4,"D"),IF(OR(I645="Open",I645="Partially paid",I645="Due today"),0,""))</f>
        <v/>
      </c>
      <c r="K645" s="5"/>
      <c r="L645" t="str">
        <f>IF(A645="","","k"&amp;SUBSTITUTE(SUBSTITUTE(SUBSTITUTE(SUBSTITUTE(SUBSTITUTE(SUBSTITUTE(A645,"~","{t}"),"*","{s}"),"?","{q}"),"&lt;","{lt}"),"&gt;","{gt}"),"=","{eq}"))</f>
        <v/>
      </c>
    </row>
    <row r="646" spans="1:12" x14ac:dyDescent="0.25">
      <c r="A646" s="5"/>
      <c r="B646" s="5"/>
      <c r="C646" s="8"/>
      <c r="D646" s="8"/>
      <c r="E646" s="12"/>
      <c r="F646" s="12"/>
      <c r="G646" s="13" t="str">
        <f>IF(OR(I646="Open",I646="Partially paid",I646="Due today",I646="Overdue",I646="Partially paid · overdue",I646="Paid",I646="Set as-of date"),ROUND(E646-IF(F646="",0,F646),2),"")</f>
        <v/>
      </c>
      <c r="H646" s="8"/>
      <c r="I646" s="14" t="str">
        <f>IF(AND(A646="",B646="",C646="",D646="",E646="",F646="",H646=""),"",IF(OR(A646="",B646="",C646="",D646="",E646=""),"Incomplete",IF(COUNTIF($L$5:$L$1004,L646)&gt;1,"Check invoice #",IF(OR(COUNT(E646)=0,AND(F646&lt;&gt;"",COUNT(F646)=0)),"Check payment",IF(OR(E646&lt;0,IF(F646="",0,F646)&lt;0,IF(F646="",0,F646)&gt;E646),"Check payment",IF(OR(COUNT(C646)=0,COUNT(D646)=0),"Check dates",IF(D646&lt;C646,"Check dates",IF(ROUND(E646-IF(F646="",0,F646),2)=0,"Paid",IF(Setup!$B$4="","Set as-of date",IF(D646=Setup!$B$4,"Due today",IF(D646&lt;Setup!$B$4,IF(IF(F646="",0,F646)&gt;0,"Partially paid · overdue","Overdue"),IF(IF(F646="",0,F646)&gt;0,"Partially paid","Open"))))))))))))</f>
        <v/>
      </c>
      <c r="J646" s="15" t="str">
        <f>IF(OR(I646="Overdue",I646="Partially paid · overdue"),DATEDIF(D646,Setup!$B$4,"D"),IF(OR(I646="Open",I646="Partially paid",I646="Due today"),0,""))</f>
        <v/>
      </c>
      <c r="K646" s="5"/>
      <c r="L646" t="str">
        <f>IF(A646="","","k"&amp;SUBSTITUTE(SUBSTITUTE(SUBSTITUTE(SUBSTITUTE(SUBSTITUTE(SUBSTITUTE(A646,"~","{t}"),"*","{s}"),"?","{q}"),"&lt;","{lt}"),"&gt;","{gt}"),"=","{eq}"))</f>
        <v/>
      </c>
    </row>
    <row r="647" spans="1:12" x14ac:dyDescent="0.25">
      <c r="A647" s="5"/>
      <c r="B647" s="5"/>
      <c r="C647" s="8"/>
      <c r="D647" s="8"/>
      <c r="E647" s="12"/>
      <c r="F647" s="12"/>
      <c r="G647" s="13" t="str">
        <f>IF(OR(I647="Open",I647="Partially paid",I647="Due today",I647="Overdue",I647="Partially paid · overdue",I647="Paid",I647="Set as-of date"),ROUND(E647-IF(F647="",0,F647),2),"")</f>
        <v/>
      </c>
      <c r="H647" s="8"/>
      <c r="I647" s="14" t="str">
        <f>IF(AND(A647="",B647="",C647="",D647="",E647="",F647="",H647=""),"",IF(OR(A647="",B647="",C647="",D647="",E647=""),"Incomplete",IF(COUNTIF($L$5:$L$1004,L647)&gt;1,"Check invoice #",IF(OR(COUNT(E647)=0,AND(F647&lt;&gt;"",COUNT(F647)=0)),"Check payment",IF(OR(E647&lt;0,IF(F647="",0,F647)&lt;0,IF(F647="",0,F647)&gt;E647),"Check payment",IF(OR(COUNT(C647)=0,COUNT(D647)=0),"Check dates",IF(D647&lt;C647,"Check dates",IF(ROUND(E647-IF(F647="",0,F647),2)=0,"Paid",IF(Setup!$B$4="","Set as-of date",IF(D647=Setup!$B$4,"Due today",IF(D647&lt;Setup!$B$4,IF(IF(F647="",0,F647)&gt;0,"Partially paid · overdue","Overdue"),IF(IF(F647="",0,F647)&gt;0,"Partially paid","Open"))))))))))))</f>
        <v/>
      </c>
      <c r="J647" s="15" t="str">
        <f>IF(OR(I647="Overdue",I647="Partially paid · overdue"),DATEDIF(D647,Setup!$B$4,"D"),IF(OR(I647="Open",I647="Partially paid",I647="Due today"),0,""))</f>
        <v/>
      </c>
      <c r="K647" s="5"/>
      <c r="L647" t="str">
        <f>IF(A647="","","k"&amp;SUBSTITUTE(SUBSTITUTE(SUBSTITUTE(SUBSTITUTE(SUBSTITUTE(SUBSTITUTE(A647,"~","{t}"),"*","{s}"),"?","{q}"),"&lt;","{lt}"),"&gt;","{gt}"),"=","{eq}"))</f>
        <v/>
      </c>
    </row>
    <row r="648" spans="1:12" x14ac:dyDescent="0.25">
      <c r="A648" s="5"/>
      <c r="B648" s="5"/>
      <c r="C648" s="8"/>
      <c r="D648" s="8"/>
      <c r="E648" s="12"/>
      <c r="F648" s="12"/>
      <c r="G648" s="13" t="str">
        <f>IF(OR(I648="Open",I648="Partially paid",I648="Due today",I648="Overdue",I648="Partially paid · overdue",I648="Paid",I648="Set as-of date"),ROUND(E648-IF(F648="",0,F648),2),"")</f>
        <v/>
      </c>
      <c r="H648" s="8"/>
      <c r="I648" s="14" t="str">
        <f>IF(AND(A648="",B648="",C648="",D648="",E648="",F648="",H648=""),"",IF(OR(A648="",B648="",C648="",D648="",E648=""),"Incomplete",IF(COUNTIF($L$5:$L$1004,L648)&gt;1,"Check invoice #",IF(OR(COUNT(E648)=0,AND(F648&lt;&gt;"",COUNT(F648)=0)),"Check payment",IF(OR(E648&lt;0,IF(F648="",0,F648)&lt;0,IF(F648="",0,F648)&gt;E648),"Check payment",IF(OR(COUNT(C648)=0,COUNT(D648)=0),"Check dates",IF(D648&lt;C648,"Check dates",IF(ROUND(E648-IF(F648="",0,F648),2)=0,"Paid",IF(Setup!$B$4="","Set as-of date",IF(D648=Setup!$B$4,"Due today",IF(D648&lt;Setup!$B$4,IF(IF(F648="",0,F648)&gt;0,"Partially paid · overdue","Overdue"),IF(IF(F648="",0,F648)&gt;0,"Partially paid","Open"))))))))))))</f>
        <v/>
      </c>
      <c r="J648" s="15" t="str">
        <f>IF(OR(I648="Overdue",I648="Partially paid · overdue"),DATEDIF(D648,Setup!$B$4,"D"),IF(OR(I648="Open",I648="Partially paid",I648="Due today"),0,""))</f>
        <v/>
      </c>
      <c r="K648" s="5"/>
      <c r="L648" t="str">
        <f>IF(A648="","","k"&amp;SUBSTITUTE(SUBSTITUTE(SUBSTITUTE(SUBSTITUTE(SUBSTITUTE(SUBSTITUTE(A648,"~","{t}"),"*","{s}"),"?","{q}"),"&lt;","{lt}"),"&gt;","{gt}"),"=","{eq}"))</f>
        <v/>
      </c>
    </row>
    <row r="649" spans="1:12" x14ac:dyDescent="0.25">
      <c r="A649" s="5"/>
      <c r="B649" s="5"/>
      <c r="C649" s="8"/>
      <c r="D649" s="8"/>
      <c r="E649" s="12"/>
      <c r="F649" s="12"/>
      <c r="G649" s="13" t="str">
        <f>IF(OR(I649="Open",I649="Partially paid",I649="Due today",I649="Overdue",I649="Partially paid · overdue",I649="Paid",I649="Set as-of date"),ROUND(E649-IF(F649="",0,F649),2),"")</f>
        <v/>
      </c>
      <c r="H649" s="8"/>
      <c r="I649" s="14" t="str">
        <f>IF(AND(A649="",B649="",C649="",D649="",E649="",F649="",H649=""),"",IF(OR(A649="",B649="",C649="",D649="",E649=""),"Incomplete",IF(COUNTIF($L$5:$L$1004,L649)&gt;1,"Check invoice #",IF(OR(COUNT(E649)=0,AND(F649&lt;&gt;"",COUNT(F649)=0)),"Check payment",IF(OR(E649&lt;0,IF(F649="",0,F649)&lt;0,IF(F649="",0,F649)&gt;E649),"Check payment",IF(OR(COUNT(C649)=0,COUNT(D649)=0),"Check dates",IF(D649&lt;C649,"Check dates",IF(ROUND(E649-IF(F649="",0,F649),2)=0,"Paid",IF(Setup!$B$4="","Set as-of date",IF(D649=Setup!$B$4,"Due today",IF(D649&lt;Setup!$B$4,IF(IF(F649="",0,F649)&gt;0,"Partially paid · overdue","Overdue"),IF(IF(F649="",0,F649)&gt;0,"Partially paid","Open"))))))))))))</f>
        <v/>
      </c>
      <c r="J649" s="15" t="str">
        <f>IF(OR(I649="Overdue",I649="Partially paid · overdue"),DATEDIF(D649,Setup!$B$4,"D"),IF(OR(I649="Open",I649="Partially paid",I649="Due today"),0,""))</f>
        <v/>
      </c>
      <c r="K649" s="5"/>
      <c r="L649" t="str">
        <f>IF(A649="","","k"&amp;SUBSTITUTE(SUBSTITUTE(SUBSTITUTE(SUBSTITUTE(SUBSTITUTE(SUBSTITUTE(A649,"~","{t}"),"*","{s}"),"?","{q}"),"&lt;","{lt}"),"&gt;","{gt}"),"=","{eq}"))</f>
        <v/>
      </c>
    </row>
    <row r="650" spans="1:12" x14ac:dyDescent="0.25">
      <c r="A650" s="5"/>
      <c r="B650" s="5"/>
      <c r="C650" s="8"/>
      <c r="D650" s="8"/>
      <c r="E650" s="12"/>
      <c r="F650" s="12"/>
      <c r="G650" s="13" t="str">
        <f>IF(OR(I650="Open",I650="Partially paid",I650="Due today",I650="Overdue",I650="Partially paid · overdue",I650="Paid",I650="Set as-of date"),ROUND(E650-IF(F650="",0,F650),2),"")</f>
        <v/>
      </c>
      <c r="H650" s="8"/>
      <c r="I650" s="14" t="str">
        <f>IF(AND(A650="",B650="",C650="",D650="",E650="",F650="",H650=""),"",IF(OR(A650="",B650="",C650="",D650="",E650=""),"Incomplete",IF(COUNTIF($L$5:$L$1004,L650)&gt;1,"Check invoice #",IF(OR(COUNT(E650)=0,AND(F650&lt;&gt;"",COUNT(F650)=0)),"Check payment",IF(OR(E650&lt;0,IF(F650="",0,F650)&lt;0,IF(F650="",0,F650)&gt;E650),"Check payment",IF(OR(COUNT(C650)=0,COUNT(D650)=0),"Check dates",IF(D650&lt;C650,"Check dates",IF(ROUND(E650-IF(F650="",0,F650),2)=0,"Paid",IF(Setup!$B$4="","Set as-of date",IF(D650=Setup!$B$4,"Due today",IF(D650&lt;Setup!$B$4,IF(IF(F650="",0,F650)&gt;0,"Partially paid · overdue","Overdue"),IF(IF(F650="",0,F650)&gt;0,"Partially paid","Open"))))))))))))</f>
        <v/>
      </c>
      <c r="J650" s="15" t="str">
        <f>IF(OR(I650="Overdue",I650="Partially paid · overdue"),DATEDIF(D650,Setup!$B$4,"D"),IF(OR(I650="Open",I650="Partially paid",I650="Due today"),0,""))</f>
        <v/>
      </c>
      <c r="K650" s="5"/>
      <c r="L650" t="str">
        <f>IF(A650="","","k"&amp;SUBSTITUTE(SUBSTITUTE(SUBSTITUTE(SUBSTITUTE(SUBSTITUTE(SUBSTITUTE(A650,"~","{t}"),"*","{s}"),"?","{q}"),"&lt;","{lt}"),"&gt;","{gt}"),"=","{eq}"))</f>
        <v/>
      </c>
    </row>
    <row r="651" spans="1:12" x14ac:dyDescent="0.25">
      <c r="A651" s="5"/>
      <c r="B651" s="5"/>
      <c r="C651" s="8"/>
      <c r="D651" s="8"/>
      <c r="E651" s="12"/>
      <c r="F651" s="12"/>
      <c r="G651" s="13" t="str">
        <f>IF(OR(I651="Open",I651="Partially paid",I651="Due today",I651="Overdue",I651="Partially paid · overdue",I651="Paid",I651="Set as-of date"),ROUND(E651-IF(F651="",0,F651),2),"")</f>
        <v/>
      </c>
      <c r="H651" s="8"/>
      <c r="I651" s="14" t="str">
        <f>IF(AND(A651="",B651="",C651="",D651="",E651="",F651="",H651=""),"",IF(OR(A651="",B651="",C651="",D651="",E651=""),"Incomplete",IF(COUNTIF($L$5:$L$1004,L651)&gt;1,"Check invoice #",IF(OR(COUNT(E651)=0,AND(F651&lt;&gt;"",COUNT(F651)=0)),"Check payment",IF(OR(E651&lt;0,IF(F651="",0,F651)&lt;0,IF(F651="",0,F651)&gt;E651),"Check payment",IF(OR(COUNT(C651)=0,COUNT(D651)=0),"Check dates",IF(D651&lt;C651,"Check dates",IF(ROUND(E651-IF(F651="",0,F651),2)=0,"Paid",IF(Setup!$B$4="","Set as-of date",IF(D651=Setup!$B$4,"Due today",IF(D651&lt;Setup!$B$4,IF(IF(F651="",0,F651)&gt;0,"Partially paid · overdue","Overdue"),IF(IF(F651="",0,F651)&gt;0,"Partially paid","Open"))))))))))))</f>
        <v/>
      </c>
      <c r="J651" s="15" t="str">
        <f>IF(OR(I651="Overdue",I651="Partially paid · overdue"),DATEDIF(D651,Setup!$B$4,"D"),IF(OR(I651="Open",I651="Partially paid",I651="Due today"),0,""))</f>
        <v/>
      </c>
      <c r="K651" s="5"/>
      <c r="L651" t="str">
        <f>IF(A651="","","k"&amp;SUBSTITUTE(SUBSTITUTE(SUBSTITUTE(SUBSTITUTE(SUBSTITUTE(SUBSTITUTE(A651,"~","{t}"),"*","{s}"),"?","{q}"),"&lt;","{lt}"),"&gt;","{gt}"),"=","{eq}"))</f>
        <v/>
      </c>
    </row>
    <row r="652" spans="1:12" x14ac:dyDescent="0.25">
      <c r="A652" s="5"/>
      <c r="B652" s="5"/>
      <c r="C652" s="8"/>
      <c r="D652" s="8"/>
      <c r="E652" s="12"/>
      <c r="F652" s="12"/>
      <c r="G652" s="13" t="str">
        <f>IF(OR(I652="Open",I652="Partially paid",I652="Due today",I652="Overdue",I652="Partially paid · overdue",I652="Paid",I652="Set as-of date"),ROUND(E652-IF(F652="",0,F652),2),"")</f>
        <v/>
      </c>
      <c r="H652" s="8"/>
      <c r="I652" s="14" t="str">
        <f>IF(AND(A652="",B652="",C652="",D652="",E652="",F652="",H652=""),"",IF(OR(A652="",B652="",C652="",D652="",E652=""),"Incomplete",IF(COUNTIF($L$5:$L$1004,L652)&gt;1,"Check invoice #",IF(OR(COUNT(E652)=0,AND(F652&lt;&gt;"",COUNT(F652)=0)),"Check payment",IF(OR(E652&lt;0,IF(F652="",0,F652)&lt;0,IF(F652="",0,F652)&gt;E652),"Check payment",IF(OR(COUNT(C652)=0,COUNT(D652)=0),"Check dates",IF(D652&lt;C652,"Check dates",IF(ROUND(E652-IF(F652="",0,F652),2)=0,"Paid",IF(Setup!$B$4="","Set as-of date",IF(D652=Setup!$B$4,"Due today",IF(D652&lt;Setup!$B$4,IF(IF(F652="",0,F652)&gt;0,"Partially paid · overdue","Overdue"),IF(IF(F652="",0,F652)&gt;0,"Partially paid","Open"))))))))))))</f>
        <v/>
      </c>
      <c r="J652" s="15" t="str">
        <f>IF(OR(I652="Overdue",I652="Partially paid · overdue"),DATEDIF(D652,Setup!$B$4,"D"),IF(OR(I652="Open",I652="Partially paid",I652="Due today"),0,""))</f>
        <v/>
      </c>
      <c r="K652" s="5"/>
      <c r="L652" t="str">
        <f>IF(A652="","","k"&amp;SUBSTITUTE(SUBSTITUTE(SUBSTITUTE(SUBSTITUTE(SUBSTITUTE(SUBSTITUTE(A652,"~","{t}"),"*","{s}"),"?","{q}"),"&lt;","{lt}"),"&gt;","{gt}"),"=","{eq}"))</f>
        <v/>
      </c>
    </row>
    <row r="653" spans="1:12" x14ac:dyDescent="0.25">
      <c r="A653" s="5"/>
      <c r="B653" s="5"/>
      <c r="C653" s="8"/>
      <c r="D653" s="8"/>
      <c r="E653" s="12"/>
      <c r="F653" s="12"/>
      <c r="G653" s="13" t="str">
        <f>IF(OR(I653="Open",I653="Partially paid",I653="Due today",I653="Overdue",I653="Partially paid · overdue",I653="Paid",I653="Set as-of date"),ROUND(E653-IF(F653="",0,F653),2),"")</f>
        <v/>
      </c>
      <c r="H653" s="8"/>
      <c r="I653" s="14" t="str">
        <f>IF(AND(A653="",B653="",C653="",D653="",E653="",F653="",H653=""),"",IF(OR(A653="",B653="",C653="",D653="",E653=""),"Incomplete",IF(COUNTIF($L$5:$L$1004,L653)&gt;1,"Check invoice #",IF(OR(COUNT(E653)=0,AND(F653&lt;&gt;"",COUNT(F653)=0)),"Check payment",IF(OR(E653&lt;0,IF(F653="",0,F653)&lt;0,IF(F653="",0,F653)&gt;E653),"Check payment",IF(OR(COUNT(C653)=0,COUNT(D653)=0),"Check dates",IF(D653&lt;C653,"Check dates",IF(ROUND(E653-IF(F653="",0,F653),2)=0,"Paid",IF(Setup!$B$4="","Set as-of date",IF(D653=Setup!$B$4,"Due today",IF(D653&lt;Setup!$B$4,IF(IF(F653="",0,F653)&gt;0,"Partially paid · overdue","Overdue"),IF(IF(F653="",0,F653)&gt;0,"Partially paid","Open"))))))))))))</f>
        <v/>
      </c>
      <c r="J653" s="15" t="str">
        <f>IF(OR(I653="Overdue",I653="Partially paid · overdue"),DATEDIF(D653,Setup!$B$4,"D"),IF(OR(I653="Open",I653="Partially paid",I653="Due today"),0,""))</f>
        <v/>
      </c>
      <c r="K653" s="5"/>
      <c r="L653" t="str">
        <f>IF(A653="","","k"&amp;SUBSTITUTE(SUBSTITUTE(SUBSTITUTE(SUBSTITUTE(SUBSTITUTE(SUBSTITUTE(A653,"~","{t}"),"*","{s}"),"?","{q}"),"&lt;","{lt}"),"&gt;","{gt}"),"=","{eq}"))</f>
        <v/>
      </c>
    </row>
    <row r="654" spans="1:12" x14ac:dyDescent="0.25">
      <c r="A654" s="5"/>
      <c r="B654" s="5"/>
      <c r="C654" s="8"/>
      <c r="D654" s="8"/>
      <c r="E654" s="12"/>
      <c r="F654" s="12"/>
      <c r="G654" s="13" t="str">
        <f>IF(OR(I654="Open",I654="Partially paid",I654="Due today",I654="Overdue",I654="Partially paid · overdue",I654="Paid",I654="Set as-of date"),ROUND(E654-IF(F654="",0,F654),2),"")</f>
        <v/>
      </c>
      <c r="H654" s="8"/>
      <c r="I654" s="14" t="str">
        <f>IF(AND(A654="",B654="",C654="",D654="",E654="",F654="",H654=""),"",IF(OR(A654="",B654="",C654="",D654="",E654=""),"Incomplete",IF(COUNTIF($L$5:$L$1004,L654)&gt;1,"Check invoice #",IF(OR(COUNT(E654)=0,AND(F654&lt;&gt;"",COUNT(F654)=0)),"Check payment",IF(OR(E654&lt;0,IF(F654="",0,F654)&lt;0,IF(F654="",0,F654)&gt;E654),"Check payment",IF(OR(COUNT(C654)=0,COUNT(D654)=0),"Check dates",IF(D654&lt;C654,"Check dates",IF(ROUND(E654-IF(F654="",0,F654),2)=0,"Paid",IF(Setup!$B$4="","Set as-of date",IF(D654=Setup!$B$4,"Due today",IF(D654&lt;Setup!$B$4,IF(IF(F654="",0,F654)&gt;0,"Partially paid · overdue","Overdue"),IF(IF(F654="",0,F654)&gt;0,"Partially paid","Open"))))))))))))</f>
        <v/>
      </c>
      <c r="J654" s="15" t="str">
        <f>IF(OR(I654="Overdue",I654="Partially paid · overdue"),DATEDIF(D654,Setup!$B$4,"D"),IF(OR(I654="Open",I654="Partially paid",I654="Due today"),0,""))</f>
        <v/>
      </c>
      <c r="K654" s="5"/>
      <c r="L654" t="str">
        <f>IF(A654="","","k"&amp;SUBSTITUTE(SUBSTITUTE(SUBSTITUTE(SUBSTITUTE(SUBSTITUTE(SUBSTITUTE(A654,"~","{t}"),"*","{s}"),"?","{q}"),"&lt;","{lt}"),"&gt;","{gt}"),"=","{eq}"))</f>
        <v/>
      </c>
    </row>
    <row r="655" spans="1:12" x14ac:dyDescent="0.25">
      <c r="A655" s="5"/>
      <c r="B655" s="5"/>
      <c r="C655" s="8"/>
      <c r="D655" s="8"/>
      <c r="E655" s="12"/>
      <c r="F655" s="12"/>
      <c r="G655" s="13" t="str">
        <f>IF(OR(I655="Open",I655="Partially paid",I655="Due today",I655="Overdue",I655="Partially paid · overdue",I655="Paid",I655="Set as-of date"),ROUND(E655-IF(F655="",0,F655),2),"")</f>
        <v/>
      </c>
      <c r="H655" s="8"/>
      <c r="I655" s="14" t="str">
        <f>IF(AND(A655="",B655="",C655="",D655="",E655="",F655="",H655=""),"",IF(OR(A655="",B655="",C655="",D655="",E655=""),"Incomplete",IF(COUNTIF($L$5:$L$1004,L655)&gt;1,"Check invoice #",IF(OR(COUNT(E655)=0,AND(F655&lt;&gt;"",COUNT(F655)=0)),"Check payment",IF(OR(E655&lt;0,IF(F655="",0,F655)&lt;0,IF(F655="",0,F655)&gt;E655),"Check payment",IF(OR(COUNT(C655)=0,COUNT(D655)=0),"Check dates",IF(D655&lt;C655,"Check dates",IF(ROUND(E655-IF(F655="",0,F655),2)=0,"Paid",IF(Setup!$B$4="","Set as-of date",IF(D655=Setup!$B$4,"Due today",IF(D655&lt;Setup!$B$4,IF(IF(F655="",0,F655)&gt;0,"Partially paid · overdue","Overdue"),IF(IF(F655="",0,F655)&gt;0,"Partially paid","Open"))))))))))))</f>
        <v/>
      </c>
      <c r="J655" s="15" t="str">
        <f>IF(OR(I655="Overdue",I655="Partially paid · overdue"),DATEDIF(D655,Setup!$B$4,"D"),IF(OR(I655="Open",I655="Partially paid",I655="Due today"),0,""))</f>
        <v/>
      </c>
      <c r="K655" s="5"/>
      <c r="L655" t="str">
        <f>IF(A655="","","k"&amp;SUBSTITUTE(SUBSTITUTE(SUBSTITUTE(SUBSTITUTE(SUBSTITUTE(SUBSTITUTE(A655,"~","{t}"),"*","{s}"),"?","{q}"),"&lt;","{lt}"),"&gt;","{gt}"),"=","{eq}"))</f>
        <v/>
      </c>
    </row>
    <row r="656" spans="1:12" x14ac:dyDescent="0.25">
      <c r="A656" s="5"/>
      <c r="B656" s="5"/>
      <c r="C656" s="8"/>
      <c r="D656" s="8"/>
      <c r="E656" s="12"/>
      <c r="F656" s="12"/>
      <c r="G656" s="13" t="str">
        <f>IF(OR(I656="Open",I656="Partially paid",I656="Due today",I656="Overdue",I656="Partially paid · overdue",I656="Paid",I656="Set as-of date"),ROUND(E656-IF(F656="",0,F656),2),"")</f>
        <v/>
      </c>
      <c r="H656" s="8"/>
      <c r="I656" s="14" t="str">
        <f>IF(AND(A656="",B656="",C656="",D656="",E656="",F656="",H656=""),"",IF(OR(A656="",B656="",C656="",D656="",E656=""),"Incomplete",IF(COUNTIF($L$5:$L$1004,L656)&gt;1,"Check invoice #",IF(OR(COUNT(E656)=0,AND(F656&lt;&gt;"",COUNT(F656)=0)),"Check payment",IF(OR(E656&lt;0,IF(F656="",0,F656)&lt;0,IF(F656="",0,F656)&gt;E656),"Check payment",IF(OR(COUNT(C656)=0,COUNT(D656)=0),"Check dates",IF(D656&lt;C656,"Check dates",IF(ROUND(E656-IF(F656="",0,F656),2)=0,"Paid",IF(Setup!$B$4="","Set as-of date",IF(D656=Setup!$B$4,"Due today",IF(D656&lt;Setup!$B$4,IF(IF(F656="",0,F656)&gt;0,"Partially paid · overdue","Overdue"),IF(IF(F656="",0,F656)&gt;0,"Partially paid","Open"))))))))))))</f>
        <v/>
      </c>
      <c r="J656" s="15" t="str">
        <f>IF(OR(I656="Overdue",I656="Partially paid · overdue"),DATEDIF(D656,Setup!$B$4,"D"),IF(OR(I656="Open",I656="Partially paid",I656="Due today"),0,""))</f>
        <v/>
      </c>
      <c r="K656" s="5"/>
      <c r="L656" t="str">
        <f>IF(A656="","","k"&amp;SUBSTITUTE(SUBSTITUTE(SUBSTITUTE(SUBSTITUTE(SUBSTITUTE(SUBSTITUTE(A656,"~","{t}"),"*","{s}"),"?","{q}"),"&lt;","{lt}"),"&gt;","{gt}"),"=","{eq}"))</f>
        <v/>
      </c>
    </row>
    <row r="657" spans="1:12" x14ac:dyDescent="0.25">
      <c r="A657" s="5"/>
      <c r="B657" s="5"/>
      <c r="C657" s="8"/>
      <c r="D657" s="8"/>
      <c r="E657" s="12"/>
      <c r="F657" s="12"/>
      <c r="G657" s="13" t="str">
        <f>IF(OR(I657="Open",I657="Partially paid",I657="Due today",I657="Overdue",I657="Partially paid · overdue",I657="Paid",I657="Set as-of date"),ROUND(E657-IF(F657="",0,F657),2),"")</f>
        <v/>
      </c>
      <c r="H657" s="8"/>
      <c r="I657" s="14" t="str">
        <f>IF(AND(A657="",B657="",C657="",D657="",E657="",F657="",H657=""),"",IF(OR(A657="",B657="",C657="",D657="",E657=""),"Incomplete",IF(COUNTIF($L$5:$L$1004,L657)&gt;1,"Check invoice #",IF(OR(COUNT(E657)=0,AND(F657&lt;&gt;"",COUNT(F657)=0)),"Check payment",IF(OR(E657&lt;0,IF(F657="",0,F657)&lt;0,IF(F657="",0,F657)&gt;E657),"Check payment",IF(OR(COUNT(C657)=0,COUNT(D657)=0),"Check dates",IF(D657&lt;C657,"Check dates",IF(ROUND(E657-IF(F657="",0,F657),2)=0,"Paid",IF(Setup!$B$4="","Set as-of date",IF(D657=Setup!$B$4,"Due today",IF(D657&lt;Setup!$B$4,IF(IF(F657="",0,F657)&gt;0,"Partially paid · overdue","Overdue"),IF(IF(F657="",0,F657)&gt;0,"Partially paid","Open"))))))))))))</f>
        <v/>
      </c>
      <c r="J657" s="15" t="str">
        <f>IF(OR(I657="Overdue",I657="Partially paid · overdue"),DATEDIF(D657,Setup!$B$4,"D"),IF(OR(I657="Open",I657="Partially paid",I657="Due today"),0,""))</f>
        <v/>
      </c>
      <c r="K657" s="5"/>
      <c r="L657" t="str">
        <f>IF(A657="","","k"&amp;SUBSTITUTE(SUBSTITUTE(SUBSTITUTE(SUBSTITUTE(SUBSTITUTE(SUBSTITUTE(A657,"~","{t}"),"*","{s}"),"?","{q}"),"&lt;","{lt}"),"&gt;","{gt}"),"=","{eq}"))</f>
        <v/>
      </c>
    </row>
    <row r="658" spans="1:12" x14ac:dyDescent="0.25">
      <c r="A658" s="5"/>
      <c r="B658" s="5"/>
      <c r="C658" s="8"/>
      <c r="D658" s="8"/>
      <c r="E658" s="12"/>
      <c r="F658" s="12"/>
      <c r="G658" s="13" t="str">
        <f>IF(OR(I658="Open",I658="Partially paid",I658="Due today",I658="Overdue",I658="Partially paid · overdue",I658="Paid",I658="Set as-of date"),ROUND(E658-IF(F658="",0,F658),2),"")</f>
        <v/>
      </c>
      <c r="H658" s="8"/>
      <c r="I658" s="14" t="str">
        <f>IF(AND(A658="",B658="",C658="",D658="",E658="",F658="",H658=""),"",IF(OR(A658="",B658="",C658="",D658="",E658=""),"Incomplete",IF(COUNTIF($L$5:$L$1004,L658)&gt;1,"Check invoice #",IF(OR(COUNT(E658)=0,AND(F658&lt;&gt;"",COUNT(F658)=0)),"Check payment",IF(OR(E658&lt;0,IF(F658="",0,F658)&lt;0,IF(F658="",0,F658)&gt;E658),"Check payment",IF(OR(COUNT(C658)=0,COUNT(D658)=0),"Check dates",IF(D658&lt;C658,"Check dates",IF(ROUND(E658-IF(F658="",0,F658),2)=0,"Paid",IF(Setup!$B$4="","Set as-of date",IF(D658=Setup!$B$4,"Due today",IF(D658&lt;Setup!$B$4,IF(IF(F658="",0,F658)&gt;0,"Partially paid · overdue","Overdue"),IF(IF(F658="",0,F658)&gt;0,"Partially paid","Open"))))))))))))</f>
        <v/>
      </c>
      <c r="J658" s="15" t="str">
        <f>IF(OR(I658="Overdue",I658="Partially paid · overdue"),DATEDIF(D658,Setup!$B$4,"D"),IF(OR(I658="Open",I658="Partially paid",I658="Due today"),0,""))</f>
        <v/>
      </c>
      <c r="K658" s="5"/>
      <c r="L658" t="str">
        <f>IF(A658="","","k"&amp;SUBSTITUTE(SUBSTITUTE(SUBSTITUTE(SUBSTITUTE(SUBSTITUTE(SUBSTITUTE(A658,"~","{t}"),"*","{s}"),"?","{q}"),"&lt;","{lt}"),"&gt;","{gt}"),"=","{eq}"))</f>
        <v/>
      </c>
    </row>
    <row r="659" spans="1:12" x14ac:dyDescent="0.25">
      <c r="A659" s="5"/>
      <c r="B659" s="5"/>
      <c r="C659" s="8"/>
      <c r="D659" s="8"/>
      <c r="E659" s="12"/>
      <c r="F659" s="12"/>
      <c r="G659" s="13" t="str">
        <f>IF(OR(I659="Open",I659="Partially paid",I659="Due today",I659="Overdue",I659="Partially paid · overdue",I659="Paid",I659="Set as-of date"),ROUND(E659-IF(F659="",0,F659),2),"")</f>
        <v/>
      </c>
      <c r="H659" s="8"/>
      <c r="I659" s="14" t="str">
        <f>IF(AND(A659="",B659="",C659="",D659="",E659="",F659="",H659=""),"",IF(OR(A659="",B659="",C659="",D659="",E659=""),"Incomplete",IF(COUNTIF($L$5:$L$1004,L659)&gt;1,"Check invoice #",IF(OR(COUNT(E659)=0,AND(F659&lt;&gt;"",COUNT(F659)=0)),"Check payment",IF(OR(E659&lt;0,IF(F659="",0,F659)&lt;0,IF(F659="",0,F659)&gt;E659),"Check payment",IF(OR(COUNT(C659)=0,COUNT(D659)=0),"Check dates",IF(D659&lt;C659,"Check dates",IF(ROUND(E659-IF(F659="",0,F659),2)=0,"Paid",IF(Setup!$B$4="","Set as-of date",IF(D659=Setup!$B$4,"Due today",IF(D659&lt;Setup!$B$4,IF(IF(F659="",0,F659)&gt;0,"Partially paid · overdue","Overdue"),IF(IF(F659="",0,F659)&gt;0,"Partially paid","Open"))))))))))))</f>
        <v/>
      </c>
      <c r="J659" s="15" t="str">
        <f>IF(OR(I659="Overdue",I659="Partially paid · overdue"),DATEDIF(D659,Setup!$B$4,"D"),IF(OR(I659="Open",I659="Partially paid",I659="Due today"),0,""))</f>
        <v/>
      </c>
      <c r="K659" s="5"/>
      <c r="L659" t="str">
        <f>IF(A659="","","k"&amp;SUBSTITUTE(SUBSTITUTE(SUBSTITUTE(SUBSTITUTE(SUBSTITUTE(SUBSTITUTE(A659,"~","{t}"),"*","{s}"),"?","{q}"),"&lt;","{lt}"),"&gt;","{gt}"),"=","{eq}"))</f>
        <v/>
      </c>
    </row>
    <row r="660" spans="1:12" x14ac:dyDescent="0.25">
      <c r="A660" s="5"/>
      <c r="B660" s="5"/>
      <c r="C660" s="8"/>
      <c r="D660" s="8"/>
      <c r="E660" s="12"/>
      <c r="F660" s="12"/>
      <c r="G660" s="13" t="str">
        <f>IF(OR(I660="Open",I660="Partially paid",I660="Due today",I660="Overdue",I660="Partially paid · overdue",I660="Paid",I660="Set as-of date"),ROUND(E660-IF(F660="",0,F660),2),"")</f>
        <v/>
      </c>
      <c r="H660" s="8"/>
      <c r="I660" s="14" t="str">
        <f>IF(AND(A660="",B660="",C660="",D660="",E660="",F660="",H660=""),"",IF(OR(A660="",B660="",C660="",D660="",E660=""),"Incomplete",IF(COUNTIF($L$5:$L$1004,L660)&gt;1,"Check invoice #",IF(OR(COUNT(E660)=0,AND(F660&lt;&gt;"",COUNT(F660)=0)),"Check payment",IF(OR(E660&lt;0,IF(F660="",0,F660)&lt;0,IF(F660="",0,F660)&gt;E660),"Check payment",IF(OR(COUNT(C660)=0,COUNT(D660)=0),"Check dates",IF(D660&lt;C660,"Check dates",IF(ROUND(E660-IF(F660="",0,F660),2)=0,"Paid",IF(Setup!$B$4="","Set as-of date",IF(D660=Setup!$B$4,"Due today",IF(D660&lt;Setup!$B$4,IF(IF(F660="",0,F660)&gt;0,"Partially paid · overdue","Overdue"),IF(IF(F660="",0,F660)&gt;0,"Partially paid","Open"))))))))))))</f>
        <v/>
      </c>
      <c r="J660" s="15" t="str">
        <f>IF(OR(I660="Overdue",I660="Partially paid · overdue"),DATEDIF(D660,Setup!$B$4,"D"),IF(OR(I660="Open",I660="Partially paid",I660="Due today"),0,""))</f>
        <v/>
      </c>
      <c r="K660" s="5"/>
      <c r="L660" t="str">
        <f>IF(A660="","","k"&amp;SUBSTITUTE(SUBSTITUTE(SUBSTITUTE(SUBSTITUTE(SUBSTITUTE(SUBSTITUTE(A660,"~","{t}"),"*","{s}"),"?","{q}"),"&lt;","{lt}"),"&gt;","{gt}"),"=","{eq}"))</f>
        <v/>
      </c>
    </row>
    <row r="661" spans="1:12" x14ac:dyDescent="0.25">
      <c r="A661" s="5"/>
      <c r="B661" s="5"/>
      <c r="C661" s="8"/>
      <c r="D661" s="8"/>
      <c r="E661" s="12"/>
      <c r="F661" s="12"/>
      <c r="G661" s="13" t="str">
        <f>IF(OR(I661="Open",I661="Partially paid",I661="Due today",I661="Overdue",I661="Partially paid · overdue",I661="Paid",I661="Set as-of date"),ROUND(E661-IF(F661="",0,F661),2),"")</f>
        <v/>
      </c>
      <c r="H661" s="8"/>
      <c r="I661" s="14" t="str">
        <f>IF(AND(A661="",B661="",C661="",D661="",E661="",F661="",H661=""),"",IF(OR(A661="",B661="",C661="",D661="",E661=""),"Incomplete",IF(COUNTIF($L$5:$L$1004,L661)&gt;1,"Check invoice #",IF(OR(COUNT(E661)=0,AND(F661&lt;&gt;"",COUNT(F661)=0)),"Check payment",IF(OR(E661&lt;0,IF(F661="",0,F661)&lt;0,IF(F661="",0,F661)&gt;E661),"Check payment",IF(OR(COUNT(C661)=0,COUNT(D661)=0),"Check dates",IF(D661&lt;C661,"Check dates",IF(ROUND(E661-IF(F661="",0,F661),2)=0,"Paid",IF(Setup!$B$4="","Set as-of date",IF(D661=Setup!$B$4,"Due today",IF(D661&lt;Setup!$B$4,IF(IF(F661="",0,F661)&gt;0,"Partially paid · overdue","Overdue"),IF(IF(F661="",0,F661)&gt;0,"Partially paid","Open"))))))))))))</f>
        <v/>
      </c>
      <c r="J661" s="15" t="str">
        <f>IF(OR(I661="Overdue",I661="Partially paid · overdue"),DATEDIF(D661,Setup!$B$4,"D"),IF(OR(I661="Open",I661="Partially paid",I661="Due today"),0,""))</f>
        <v/>
      </c>
      <c r="K661" s="5"/>
      <c r="L661" t="str">
        <f>IF(A661="","","k"&amp;SUBSTITUTE(SUBSTITUTE(SUBSTITUTE(SUBSTITUTE(SUBSTITUTE(SUBSTITUTE(A661,"~","{t}"),"*","{s}"),"?","{q}"),"&lt;","{lt}"),"&gt;","{gt}"),"=","{eq}"))</f>
        <v/>
      </c>
    </row>
    <row r="662" spans="1:12" x14ac:dyDescent="0.25">
      <c r="A662" s="5"/>
      <c r="B662" s="5"/>
      <c r="C662" s="8"/>
      <c r="D662" s="8"/>
      <c r="E662" s="12"/>
      <c r="F662" s="12"/>
      <c r="G662" s="13" t="str">
        <f>IF(OR(I662="Open",I662="Partially paid",I662="Due today",I662="Overdue",I662="Partially paid · overdue",I662="Paid",I662="Set as-of date"),ROUND(E662-IF(F662="",0,F662),2),"")</f>
        <v/>
      </c>
      <c r="H662" s="8"/>
      <c r="I662" s="14" t="str">
        <f>IF(AND(A662="",B662="",C662="",D662="",E662="",F662="",H662=""),"",IF(OR(A662="",B662="",C662="",D662="",E662=""),"Incomplete",IF(COUNTIF($L$5:$L$1004,L662)&gt;1,"Check invoice #",IF(OR(COUNT(E662)=0,AND(F662&lt;&gt;"",COUNT(F662)=0)),"Check payment",IF(OR(E662&lt;0,IF(F662="",0,F662)&lt;0,IF(F662="",0,F662)&gt;E662),"Check payment",IF(OR(COUNT(C662)=0,COUNT(D662)=0),"Check dates",IF(D662&lt;C662,"Check dates",IF(ROUND(E662-IF(F662="",0,F662),2)=0,"Paid",IF(Setup!$B$4="","Set as-of date",IF(D662=Setup!$B$4,"Due today",IF(D662&lt;Setup!$B$4,IF(IF(F662="",0,F662)&gt;0,"Partially paid · overdue","Overdue"),IF(IF(F662="",0,F662)&gt;0,"Partially paid","Open"))))))))))))</f>
        <v/>
      </c>
      <c r="J662" s="15" t="str">
        <f>IF(OR(I662="Overdue",I662="Partially paid · overdue"),DATEDIF(D662,Setup!$B$4,"D"),IF(OR(I662="Open",I662="Partially paid",I662="Due today"),0,""))</f>
        <v/>
      </c>
      <c r="K662" s="5"/>
      <c r="L662" t="str">
        <f>IF(A662="","","k"&amp;SUBSTITUTE(SUBSTITUTE(SUBSTITUTE(SUBSTITUTE(SUBSTITUTE(SUBSTITUTE(A662,"~","{t}"),"*","{s}"),"?","{q}"),"&lt;","{lt}"),"&gt;","{gt}"),"=","{eq}"))</f>
        <v/>
      </c>
    </row>
    <row r="663" spans="1:12" x14ac:dyDescent="0.25">
      <c r="A663" s="5"/>
      <c r="B663" s="5"/>
      <c r="C663" s="8"/>
      <c r="D663" s="8"/>
      <c r="E663" s="12"/>
      <c r="F663" s="12"/>
      <c r="G663" s="13" t="str">
        <f>IF(OR(I663="Open",I663="Partially paid",I663="Due today",I663="Overdue",I663="Partially paid · overdue",I663="Paid",I663="Set as-of date"),ROUND(E663-IF(F663="",0,F663),2),"")</f>
        <v/>
      </c>
      <c r="H663" s="8"/>
      <c r="I663" s="14" t="str">
        <f>IF(AND(A663="",B663="",C663="",D663="",E663="",F663="",H663=""),"",IF(OR(A663="",B663="",C663="",D663="",E663=""),"Incomplete",IF(COUNTIF($L$5:$L$1004,L663)&gt;1,"Check invoice #",IF(OR(COUNT(E663)=0,AND(F663&lt;&gt;"",COUNT(F663)=0)),"Check payment",IF(OR(E663&lt;0,IF(F663="",0,F663)&lt;0,IF(F663="",0,F663)&gt;E663),"Check payment",IF(OR(COUNT(C663)=0,COUNT(D663)=0),"Check dates",IF(D663&lt;C663,"Check dates",IF(ROUND(E663-IF(F663="",0,F663),2)=0,"Paid",IF(Setup!$B$4="","Set as-of date",IF(D663=Setup!$B$4,"Due today",IF(D663&lt;Setup!$B$4,IF(IF(F663="",0,F663)&gt;0,"Partially paid · overdue","Overdue"),IF(IF(F663="",0,F663)&gt;0,"Partially paid","Open"))))))))))))</f>
        <v/>
      </c>
      <c r="J663" s="15" t="str">
        <f>IF(OR(I663="Overdue",I663="Partially paid · overdue"),DATEDIF(D663,Setup!$B$4,"D"),IF(OR(I663="Open",I663="Partially paid",I663="Due today"),0,""))</f>
        <v/>
      </c>
      <c r="K663" s="5"/>
      <c r="L663" t="str">
        <f>IF(A663="","","k"&amp;SUBSTITUTE(SUBSTITUTE(SUBSTITUTE(SUBSTITUTE(SUBSTITUTE(SUBSTITUTE(A663,"~","{t}"),"*","{s}"),"?","{q}"),"&lt;","{lt}"),"&gt;","{gt}"),"=","{eq}"))</f>
        <v/>
      </c>
    </row>
    <row r="664" spans="1:12" x14ac:dyDescent="0.25">
      <c r="A664" s="5"/>
      <c r="B664" s="5"/>
      <c r="C664" s="8"/>
      <c r="D664" s="8"/>
      <c r="E664" s="12"/>
      <c r="F664" s="12"/>
      <c r="G664" s="13" t="str">
        <f>IF(OR(I664="Open",I664="Partially paid",I664="Due today",I664="Overdue",I664="Partially paid · overdue",I664="Paid",I664="Set as-of date"),ROUND(E664-IF(F664="",0,F664),2),"")</f>
        <v/>
      </c>
      <c r="H664" s="8"/>
      <c r="I664" s="14" t="str">
        <f>IF(AND(A664="",B664="",C664="",D664="",E664="",F664="",H664=""),"",IF(OR(A664="",B664="",C664="",D664="",E664=""),"Incomplete",IF(COUNTIF($L$5:$L$1004,L664)&gt;1,"Check invoice #",IF(OR(COUNT(E664)=0,AND(F664&lt;&gt;"",COUNT(F664)=0)),"Check payment",IF(OR(E664&lt;0,IF(F664="",0,F664)&lt;0,IF(F664="",0,F664)&gt;E664),"Check payment",IF(OR(COUNT(C664)=0,COUNT(D664)=0),"Check dates",IF(D664&lt;C664,"Check dates",IF(ROUND(E664-IF(F664="",0,F664),2)=0,"Paid",IF(Setup!$B$4="","Set as-of date",IF(D664=Setup!$B$4,"Due today",IF(D664&lt;Setup!$B$4,IF(IF(F664="",0,F664)&gt;0,"Partially paid · overdue","Overdue"),IF(IF(F664="",0,F664)&gt;0,"Partially paid","Open"))))))))))))</f>
        <v/>
      </c>
      <c r="J664" s="15" t="str">
        <f>IF(OR(I664="Overdue",I664="Partially paid · overdue"),DATEDIF(D664,Setup!$B$4,"D"),IF(OR(I664="Open",I664="Partially paid",I664="Due today"),0,""))</f>
        <v/>
      </c>
      <c r="K664" s="5"/>
      <c r="L664" t="str">
        <f>IF(A664="","","k"&amp;SUBSTITUTE(SUBSTITUTE(SUBSTITUTE(SUBSTITUTE(SUBSTITUTE(SUBSTITUTE(A664,"~","{t}"),"*","{s}"),"?","{q}"),"&lt;","{lt}"),"&gt;","{gt}"),"=","{eq}"))</f>
        <v/>
      </c>
    </row>
    <row r="665" spans="1:12" x14ac:dyDescent="0.25">
      <c r="A665" s="5"/>
      <c r="B665" s="5"/>
      <c r="C665" s="8"/>
      <c r="D665" s="8"/>
      <c r="E665" s="12"/>
      <c r="F665" s="12"/>
      <c r="G665" s="13" t="str">
        <f>IF(OR(I665="Open",I665="Partially paid",I665="Due today",I665="Overdue",I665="Partially paid · overdue",I665="Paid",I665="Set as-of date"),ROUND(E665-IF(F665="",0,F665),2),"")</f>
        <v/>
      </c>
      <c r="H665" s="8"/>
      <c r="I665" s="14" t="str">
        <f>IF(AND(A665="",B665="",C665="",D665="",E665="",F665="",H665=""),"",IF(OR(A665="",B665="",C665="",D665="",E665=""),"Incomplete",IF(COUNTIF($L$5:$L$1004,L665)&gt;1,"Check invoice #",IF(OR(COUNT(E665)=0,AND(F665&lt;&gt;"",COUNT(F665)=0)),"Check payment",IF(OR(E665&lt;0,IF(F665="",0,F665)&lt;0,IF(F665="",0,F665)&gt;E665),"Check payment",IF(OR(COUNT(C665)=0,COUNT(D665)=0),"Check dates",IF(D665&lt;C665,"Check dates",IF(ROUND(E665-IF(F665="",0,F665),2)=0,"Paid",IF(Setup!$B$4="","Set as-of date",IF(D665=Setup!$B$4,"Due today",IF(D665&lt;Setup!$B$4,IF(IF(F665="",0,F665)&gt;0,"Partially paid · overdue","Overdue"),IF(IF(F665="",0,F665)&gt;0,"Partially paid","Open"))))))))))))</f>
        <v/>
      </c>
      <c r="J665" s="15" t="str">
        <f>IF(OR(I665="Overdue",I665="Partially paid · overdue"),DATEDIF(D665,Setup!$B$4,"D"),IF(OR(I665="Open",I665="Partially paid",I665="Due today"),0,""))</f>
        <v/>
      </c>
      <c r="K665" s="5"/>
      <c r="L665" t="str">
        <f>IF(A665="","","k"&amp;SUBSTITUTE(SUBSTITUTE(SUBSTITUTE(SUBSTITUTE(SUBSTITUTE(SUBSTITUTE(A665,"~","{t}"),"*","{s}"),"?","{q}"),"&lt;","{lt}"),"&gt;","{gt}"),"=","{eq}"))</f>
        <v/>
      </c>
    </row>
    <row r="666" spans="1:12" x14ac:dyDescent="0.25">
      <c r="A666" s="5"/>
      <c r="B666" s="5"/>
      <c r="C666" s="8"/>
      <c r="D666" s="8"/>
      <c r="E666" s="12"/>
      <c r="F666" s="12"/>
      <c r="G666" s="13" t="str">
        <f>IF(OR(I666="Open",I666="Partially paid",I666="Due today",I666="Overdue",I666="Partially paid · overdue",I666="Paid",I666="Set as-of date"),ROUND(E666-IF(F666="",0,F666),2),"")</f>
        <v/>
      </c>
      <c r="H666" s="8"/>
      <c r="I666" s="14" t="str">
        <f>IF(AND(A666="",B666="",C666="",D666="",E666="",F666="",H666=""),"",IF(OR(A666="",B666="",C666="",D666="",E666=""),"Incomplete",IF(COUNTIF($L$5:$L$1004,L666)&gt;1,"Check invoice #",IF(OR(COUNT(E666)=0,AND(F666&lt;&gt;"",COUNT(F666)=0)),"Check payment",IF(OR(E666&lt;0,IF(F666="",0,F666)&lt;0,IF(F666="",0,F666)&gt;E666),"Check payment",IF(OR(COUNT(C666)=0,COUNT(D666)=0),"Check dates",IF(D666&lt;C666,"Check dates",IF(ROUND(E666-IF(F666="",0,F666),2)=0,"Paid",IF(Setup!$B$4="","Set as-of date",IF(D666=Setup!$B$4,"Due today",IF(D666&lt;Setup!$B$4,IF(IF(F666="",0,F666)&gt;0,"Partially paid · overdue","Overdue"),IF(IF(F666="",0,F666)&gt;0,"Partially paid","Open"))))))))))))</f>
        <v/>
      </c>
      <c r="J666" s="15" t="str">
        <f>IF(OR(I666="Overdue",I666="Partially paid · overdue"),DATEDIF(D666,Setup!$B$4,"D"),IF(OR(I666="Open",I666="Partially paid",I666="Due today"),0,""))</f>
        <v/>
      </c>
      <c r="K666" s="5"/>
      <c r="L666" t="str">
        <f>IF(A666="","","k"&amp;SUBSTITUTE(SUBSTITUTE(SUBSTITUTE(SUBSTITUTE(SUBSTITUTE(SUBSTITUTE(A666,"~","{t}"),"*","{s}"),"?","{q}"),"&lt;","{lt}"),"&gt;","{gt}"),"=","{eq}"))</f>
        <v/>
      </c>
    </row>
    <row r="667" spans="1:12" x14ac:dyDescent="0.25">
      <c r="A667" s="5"/>
      <c r="B667" s="5"/>
      <c r="C667" s="8"/>
      <c r="D667" s="8"/>
      <c r="E667" s="12"/>
      <c r="F667" s="12"/>
      <c r="G667" s="13" t="str">
        <f>IF(OR(I667="Open",I667="Partially paid",I667="Due today",I667="Overdue",I667="Partially paid · overdue",I667="Paid",I667="Set as-of date"),ROUND(E667-IF(F667="",0,F667),2),"")</f>
        <v/>
      </c>
      <c r="H667" s="8"/>
      <c r="I667" s="14" t="str">
        <f>IF(AND(A667="",B667="",C667="",D667="",E667="",F667="",H667=""),"",IF(OR(A667="",B667="",C667="",D667="",E667=""),"Incomplete",IF(COUNTIF($L$5:$L$1004,L667)&gt;1,"Check invoice #",IF(OR(COUNT(E667)=0,AND(F667&lt;&gt;"",COUNT(F667)=0)),"Check payment",IF(OR(E667&lt;0,IF(F667="",0,F667)&lt;0,IF(F667="",0,F667)&gt;E667),"Check payment",IF(OR(COUNT(C667)=0,COUNT(D667)=0),"Check dates",IF(D667&lt;C667,"Check dates",IF(ROUND(E667-IF(F667="",0,F667),2)=0,"Paid",IF(Setup!$B$4="","Set as-of date",IF(D667=Setup!$B$4,"Due today",IF(D667&lt;Setup!$B$4,IF(IF(F667="",0,F667)&gt;0,"Partially paid · overdue","Overdue"),IF(IF(F667="",0,F667)&gt;0,"Partially paid","Open"))))))))))))</f>
        <v/>
      </c>
      <c r="J667" s="15" t="str">
        <f>IF(OR(I667="Overdue",I667="Partially paid · overdue"),DATEDIF(D667,Setup!$B$4,"D"),IF(OR(I667="Open",I667="Partially paid",I667="Due today"),0,""))</f>
        <v/>
      </c>
      <c r="K667" s="5"/>
      <c r="L667" t="str">
        <f>IF(A667="","","k"&amp;SUBSTITUTE(SUBSTITUTE(SUBSTITUTE(SUBSTITUTE(SUBSTITUTE(SUBSTITUTE(A667,"~","{t}"),"*","{s}"),"?","{q}"),"&lt;","{lt}"),"&gt;","{gt}"),"=","{eq}"))</f>
        <v/>
      </c>
    </row>
    <row r="668" spans="1:12" x14ac:dyDescent="0.25">
      <c r="A668" s="5"/>
      <c r="B668" s="5"/>
      <c r="C668" s="8"/>
      <c r="D668" s="8"/>
      <c r="E668" s="12"/>
      <c r="F668" s="12"/>
      <c r="G668" s="13" t="str">
        <f>IF(OR(I668="Open",I668="Partially paid",I668="Due today",I668="Overdue",I668="Partially paid · overdue",I668="Paid",I668="Set as-of date"),ROUND(E668-IF(F668="",0,F668),2),"")</f>
        <v/>
      </c>
      <c r="H668" s="8"/>
      <c r="I668" s="14" t="str">
        <f>IF(AND(A668="",B668="",C668="",D668="",E668="",F668="",H668=""),"",IF(OR(A668="",B668="",C668="",D668="",E668=""),"Incomplete",IF(COUNTIF($L$5:$L$1004,L668)&gt;1,"Check invoice #",IF(OR(COUNT(E668)=0,AND(F668&lt;&gt;"",COUNT(F668)=0)),"Check payment",IF(OR(E668&lt;0,IF(F668="",0,F668)&lt;0,IF(F668="",0,F668)&gt;E668),"Check payment",IF(OR(COUNT(C668)=0,COUNT(D668)=0),"Check dates",IF(D668&lt;C668,"Check dates",IF(ROUND(E668-IF(F668="",0,F668),2)=0,"Paid",IF(Setup!$B$4="","Set as-of date",IF(D668=Setup!$B$4,"Due today",IF(D668&lt;Setup!$B$4,IF(IF(F668="",0,F668)&gt;0,"Partially paid · overdue","Overdue"),IF(IF(F668="",0,F668)&gt;0,"Partially paid","Open"))))))))))))</f>
        <v/>
      </c>
      <c r="J668" s="15" t="str">
        <f>IF(OR(I668="Overdue",I668="Partially paid · overdue"),DATEDIF(D668,Setup!$B$4,"D"),IF(OR(I668="Open",I668="Partially paid",I668="Due today"),0,""))</f>
        <v/>
      </c>
      <c r="K668" s="5"/>
      <c r="L668" t="str">
        <f>IF(A668="","","k"&amp;SUBSTITUTE(SUBSTITUTE(SUBSTITUTE(SUBSTITUTE(SUBSTITUTE(SUBSTITUTE(A668,"~","{t}"),"*","{s}"),"?","{q}"),"&lt;","{lt}"),"&gt;","{gt}"),"=","{eq}"))</f>
        <v/>
      </c>
    </row>
    <row r="669" spans="1:12" x14ac:dyDescent="0.25">
      <c r="A669" s="5"/>
      <c r="B669" s="5"/>
      <c r="C669" s="8"/>
      <c r="D669" s="8"/>
      <c r="E669" s="12"/>
      <c r="F669" s="12"/>
      <c r="G669" s="13" t="str">
        <f>IF(OR(I669="Open",I669="Partially paid",I669="Due today",I669="Overdue",I669="Partially paid · overdue",I669="Paid",I669="Set as-of date"),ROUND(E669-IF(F669="",0,F669),2),"")</f>
        <v/>
      </c>
      <c r="H669" s="8"/>
      <c r="I669" s="14" t="str">
        <f>IF(AND(A669="",B669="",C669="",D669="",E669="",F669="",H669=""),"",IF(OR(A669="",B669="",C669="",D669="",E669=""),"Incomplete",IF(COUNTIF($L$5:$L$1004,L669)&gt;1,"Check invoice #",IF(OR(COUNT(E669)=0,AND(F669&lt;&gt;"",COUNT(F669)=0)),"Check payment",IF(OR(E669&lt;0,IF(F669="",0,F669)&lt;0,IF(F669="",0,F669)&gt;E669),"Check payment",IF(OR(COUNT(C669)=0,COUNT(D669)=0),"Check dates",IF(D669&lt;C669,"Check dates",IF(ROUND(E669-IF(F669="",0,F669),2)=0,"Paid",IF(Setup!$B$4="","Set as-of date",IF(D669=Setup!$B$4,"Due today",IF(D669&lt;Setup!$B$4,IF(IF(F669="",0,F669)&gt;0,"Partially paid · overdue","Overdue"),IF(IF(F669="",0,F669)&gt;0,"Partially paid","Open"))))))))))))</f>
        <v/>
      </c>
      <c r="J669" s="15" t="str">
        <f>IF(OR(I669="Overdue",I669="Partially paid · overdue"),DATEDIF(D669,Setup!$B$4,"D"),IF(OR(I669="Open",I669="Partially paid",I669="Due today"),0,""))</f>
        <v/>
      </c>
      <c r="K669" s="5"/>
      <c r="L669" t="str">
        <f>IF(A669="","","k"&amp;SUBSTITUTE(SUBSTITUTE(SUBSTITUTE(SUBSTITUTE(SUBSTITUTE(SUBSTITUTE(A669,"~","{t}"),"*","{s}"),"?","{q}"),"&lt;","{lt}"),"&gt;","{gt}"),"=","{eq}"))</f>
        <v/>
      </c>
    </row>
    <row r="670" spans="1:12" x14ac:dyDescent="0.25">
      <c r="A670" s="5"/>
      <c r="B670" s="5"/>
      <c r="C670" s="8"/>
      <c r="D670" s="8"/>
      <c r="E670" s="12"/>
      <c r="F670" s="12"/>
      <c r="G670" s="13" t="str">
        <f>IF(OR(I670="Open",I670="Partially paid",I670="Due today",I670="Overdue",I670="Partially paid · overdue",I670="Paid",I670="Set as-of date"),ROUND(E670-IF(F670="",0,F670),2),"")</f>
        <v/>
      </c>
      <c r="H670" s="8"/>
      <c r="I670" s="14" t="str">
        <f>IF(AND(A670="",B670="",C670="",D670="",E670="",F670="",H670=""),"",IF(OR(A670="",B670="",C670="",D670="",E670=""),"Incomplete",IF(COUNTIF($L$5:$L$1004,L670)&gt;1,"Check invoice #",IF(OR(COUNT(E670)=0,AND(F670&lt;&gt;"",COUNT(F670)=0)),"Check payment",IF(OR(E670&lt;0,IF(F670="",0,F670)&lt;0,IF(F670="",0,F670)&gt;E670),"Check payment",IF(OR(COUNT(C670)=0,COUNT(D670)=0),"Check dates",IF(D670&lt;C670,"Check dates",IF(ROUND(E670-IF(F670="",0,F670),2)=0,"Paid",IF(Setup!$B$4="","Set as-of date",IF(D670=Setup!$B$4,"Due today",IF(D670&lt;Setup!$B$4,IF(IF(F670="",0,F670)&gt;0,"Partially paid · overdue","Overdue"),IF(IF(F670="",0,F670)&gt;0,"Partially paid","Open"))))))))))))</f>
        <v/>
      </c>
      <c r="J670" s="15" t="str">
        <f>IF(OR(I670="Overdue",I670="Partially paid · overdue"),DATEDIF(D670,Setup!$B$4,"D"),IF(OR(I670="Open",I670="Partially paid",I670="Due today"),0,""))</f>
        <v/>
      </c>
      <c r="K670" s="5"/>
      <c r="L670" t="str">
        <f>IF(A670="","","k"&amp;SUBSTITUTE(SUBSTITUTE(SUBSTITUTE(SUBSTITUTE(SUBSTITUTE(SUBSTITUTE(A670,"~","{t}"),"*","{s}"),"?","{q}"),"&lt;","{lt}"),"&gt;","{gt}"),"=","{eq}"))</f>
        <v/>
      </c>
    </row>
    <row r="671" spans="1:12" x14ac:dyDescent="0.25">
      <c r="A671" s="5"/>
      <c r="B671" s="5"/>
      <c r="C671" s="8"/>
      <c r="D671" s="8"/>
      <c r="E671" s="12"/>
      <c r="F671" s="12"/>
      <c r="G671" s="13" t="str">
        <f>IF(OR(I671="Open",I671="Partially paid",I671="Due today",I671="Overdue",I671="Partially paid · overdue",I671="Paid",I671="Set as-of date"),ROUND(E671-IF(F671="",0,F671),2),"")</f>
        <v/>
      </c>
      <c r="H671" s="8"/>
      <c r="I671" s="14" t="str">
        <f>IF(AND(A671="",B671="",C671="",D671="",E671="",F671="",H671=""),"",IF(OR(A671="",B671="",C671="",D671="",E671=""),"Incomplete",IF(COUNTIF($L$5:$L$1004,L671)&gt;1,"Check invoice #",IF(OR(COUNT(E671)=0,AND(F671&lt;&gt;"",COUNT(F671)=0)),"Check payment",IF(OR(E671&lt;0,IF(F671="",0,F671)&lt;0,IF(F671="",0,F671)&gt;E671),"Check payment",IF(OR(COUNT(C671)=0,COUNT(D671)=0),"Check dates",IF(D671&lt;C671,"Check dates",IF(ROUND(E671-IF(F671="",0,F671),2)=0,"Paid",IF(Setup!$B$4="","Set as-of date",IF(D671=Setup!$B$4,"Due today",IF(D671&lt;Setup!$B$4,IF(IF(F671="",0,F671)&gt;0,"Partially paid · overdue","Overdue"),IF(IF(F671="",0,F671)&gt;0,"Partially paid","Open"))))))))))))</f>
        <v/>
      </c>
      <c r="J671" s="15" t="str">
        <f>IF(OR(I671="Overdue",I671="Partially paid · overdue"),DATEDIF(D671,Setup!$B$4,"D"),IF(OR(I671="Open",I671="Partially paid",I671="Due today"),0,""))</f>
        <v/>
      </c>
      <c r="K671" s="5"/>
      <c r="L671" t="str">
        <f>IF(A671="","","k"&amp;SUBSTITUTE(SUBSTITUTE(SUBSTITUTE(SUBSTITUTE(SUBSTITUTE(SUBSTITUTE(A671,"~","{t}"),"*","{s}"),"?","{q}"),"&lt;","{lt}"),"&gt;","{gt}"),"=","{eq}"))</f>
        <v/>
      </c>
    </row>
    <row r="672" spans="1:12" x14ac:dyDescent="0.25">
      <c r="A672" s="5"/>
      <c r="B672" s="5"/>
      <c r="C672" s="8"/>
      <c r="D672" s="8"/>
      <c r="E672" s="12"/>
      <c r="F672" s="12"/>
      <c r="G672" s="13" t="str">
        <f>IF(OR(I672="Open",I672="Partially paid",I672="Due today",I672="Overdue",I672="Partially paid · overdue",I672="Paid",I672="Set as-of date"),ROUND(E672-IF(F672="",0,F672),2),"")</f>
        <v/>
      </c>
      <c r="H672" s="8"/>
      <c r="I672" s="14" t="str">
        <f>IF(AND(A672="",B672="",C672="",D672="",E672="",F672="",H672=""),"",IF(OR(A672="",B672="",C672="",D672="",E672=""),"Incomplete",IF(COUNTIF($L$5:$L$1004,L672)&gt;1,"Check invoice #",IF(OR(COUNT(E672)=0,AND(F672&lt;&gt;"",COUNT(F672)=0)),"Check payment",IF(OR(E672&lt;0,IF(F672="",0,F672)&lt;0,IF(F672="",0,F672)&gt;E672),"Check payment",IF(OR(COUNT(C672)=0,COUNT(D672)=0),"Check dates",IF(D672&lt;C672,"Check dates",IF(ROUND(E672-IF(F672="",0,F672),2)=0,"Paid",IF(Setup!$B$4="","Set as-of date",IF(D672=Setup!$B$4,"Due today",IF(D672&lt;Setup!$B$4,IF(IF(F672="",0,F672)&gt;0,"Partially paid · overdue","Overdue"),IF(IF(F672="",0,F672)&gt;0,"Partially paid","Open"))))))))))))</f>
        <v/>
      </c>
      <c r="J672" s="15" t="str">
        <f>IF(OR(I672="Overdue",I672="Partially paid · overdue"),DATEDIF(D672,Setup!$B$4,"D"),IF(OR(I672="Open",I672="Partially paid",I672="Due today"),0,""))</f>
        <v/>
      </c>
      <c r="K672" s="5"/>
      <c r="L672" t="str">
        <f>IF(A672="","","k"&amp;SUBSTITUTE(SUBSTITUTE(SUBSTITUTE(SUBSTITUTE(SUBSTITUTE(SUBSTITUTE(A672,"~","{t}"),"*","{s}"),"?","{q}"),"&lt;","{lt}"),"&gt;","{gt}"),"=","{eq}"))</f>
        <v/>
      </c>
    </row>
    <row r="673" spans="1:12" x14ac:dyDescent="0.25">
      <c r="A673" s="5"/>
      <c r="B673" s="5"/>
      <c r="C673" s="8"/>
      <c r="D673" s="8"/>
      <c r="E673" s="12"/>
      <c r="F673" s="12"/>
      <c r="G673" s="13" t="str">
        <f>IF(OR(I673="Open",I673="Partially paid",I673="Due today",I673="Overdue",I673="Partially paid · overdue",I673="Paid",I673="Set as-of date"),ROUND(E673-IF(F673="",0,F673),2),"")</f>
        <v/>
      </c>
      <c r="H673" s="8"/>
      <c r="I673" s="14" t="str">
        <f>IF(AND(A673="",B673="",C673="",D673="",E673="",F673="",H673=""),"",IF(OR(A673="",B673="",C673="",D673="",E673=""),"Incomplete",IF(COUNTIF($L$5:$L$1004,L673)&gt;1,"Check invoice #",IF(OR(COUNT(E673)=0,AND(F673&lt;&gt;"",COUNT(F673)=0)),"Check payment",IF(OR(E673&lt;0,IF(F673="",0,F673)&lt;0,IF(F673="",0,F673)&gt;E673),"Check payment",IF(OR(COUNT(C673)=0,COUNT(D673)=0),"Check dates",IF(D673&lt;C673,"Check dates",IF(ROUND(E673-IF(F673="",0,F673),2)=0,"Paid",IF(Setup!$B$4="","Set as-of date",IF(D673=Setup!$B$4,"Due today",IF(D673&lt;Setup!$B$4,IF(IF(F673="",0,F673)&gt;0,"Partially paid · overdue","Overdue"),IF(IF(F673="",0,F673)&gt;0,"Partially paid","Open"))))))))))))</f>
        <v/>
      </c>
      <c r="J673" s="15" t="str">
        <f>IF(OR(I673="Overdue",I673="Partially paid · overdue"),DATEDIF(D673,Setup!$B$4,"D"),IF(OR(I673="Open",I673="Partially paid",I673="Due today"),0,""))</f>
        <v/>
      </c>
      <c r="K673" s="5"/>
      <c r="L673" t="str">
        <f>IF(A673="","","k"&amp;SUBSTITUTE(SUBSTITUTE(SUBSTITUTE(SUBSTITUTE(SUBSTITUTE(SUBSTITUTE(A673,"~","{t}"),"*","{s}"),"?","{q}"),"&lt;","{lt}"),"&gt;","{gt}"),"=","{eq}"))</f>
        <v/>
      </c>
    </row>
    <row r="674" spans="1:12" x14ac:dyDescent="0.25">
      <c r="A674" s="5"/>
      <c r="B674" s="5"/>
      <c r="C674" s="8"/>
      <c r="D674" s="8"/>
      <c r="E674" s="12"/>
      <c r="F674" s="12"/>
      <c r="G674" s="13" t="str">
        <f>IF(OR(I674="Open",I674="Partially paid",I674="Due today",I674="Overdue",I674="Partially paid · overdue",I674="Paid",I674="Set as-of date"),ROUND(E674-IF(F674="",0,F674),2),"")</f>
        <v/>
      </c>
      <c r="H674" s="8"/>
      <c r="I674" s="14" t="str">
        <f>IF(AND(A674="",B674="",C674="",D674="",E674="",F674="",H674=""),"",IF(OR(A674="",B674="",C674="",D674="",E674=""),"Incomplete",IF(COUNTIF($L$5:$L$1004,L674)&gt;1,"Check invoice #",IF(OR(COUNT(E674)=0,AND(F674&lt;&gt;"",COUNT(F674)=0)),"Check payment",IF(OR(E674&lt;0,IF(F674="",0,F674)&lt;0,IF(F674="",0,F674)&gt;E674),"Check payment",IF(OR(COUNT(C674)=0,COUNT(D674)=0),"Check dates",IF(D674&lt;C674,"Check dates",IF(ROUND(E674-IF(F674="",0,F674),2)=0,"Paid",IF(Setup!$B$4="","Set as-of date",IF(D674=Setup!$B$4,"Due today",IF(D674&lt;Setup!$B$4,IF(IF(F674="",0,F674)&gt;0,"Partially paid · overdue","Overdue"),IF(IF(F674="",0,F674)&gt;0,"Partially paid","Open"))))))))))))</f>
        <v/>
      </c>
      <c r="J674" s="15" t="str">
        <f>IF(OR(I674="Overdue",I674="Partially paid · overdue"),DATEDIF(D674,Setup!$B$4,"D"),IF(OR(I674="Open",I674="Partially paid",I674="Due today"),0,""))</f>
        <v/>
      </c>
      <c r="K674" s="5"/>
      <c r="L674" t="str">
        <f>IF(A674="","","k"&amp;SUBSTITUTE(SUBSTITUTE(SUBSTITUTE(SUBSTITUTE(SUBSTITUTE(SUBSTITUTE(A674,"~","{t}"),"*","{s}"),"?","{q}"),"&lt;","{lt}"),"&gt;","{gt}"),"=","{eq}"))</f>
        <v/>
      </c>
    </row>
    <row r="675" spans="1:12" x14ac:dyDescent="0.25">
      <c r="A675" s="5"/>
      <c r="B675" s="5"/>
      <c r="C675" s="8"/>
      <c r="D675" s="8"/>
      <c r="E675" s="12"/>
      <c r="F675" s="12"/>
      <c r="G675" s="13" t="str">
        <f>IF(OR(I675="Open",I675="Partially paid",I675="Due today",I675="Overdue",I675="Partially paid · overdue",I675="Paid",I675="Set as-of date"),ROUND(E675-IF(F675="",0,F675),2),"")</f>
        <v/>
      </c>
      <c r="H675" s="8"/>
      <c r="I675" s="14" t="str">
        <f>IF(AND(A675="",B675="",C675="",D675="",E675="",F675="",H675=""),"",IF(OR(A675="",B675="",C675="",D675="",E675=""),"Incomplete",IF(COUNTIF($L$5:$L$1004,L675)&gt;1,"Check invoice #",IF(OR(COUNT(E675)=0,AND(F675&lt;&gt;"",COUNT(F675)=0)),"Check payment",IF(OR(E675&lt;0,IF(F675="",0,F675)&lt;0,IF(F675="",0,F675)&gt;E675),"Check payment",IF(OR(COUNT(C675)=0,COUNT(D675)=0),"Check dates",IF(D675&lt;C675,"Check dates",IF(ROUND(E675-IF(F675="",0,F675),2)=0,"Paid",IF(Setup!$B$4="","Set as-of date",IF(D675=Setup!$B$4,"Due today",IF(D675&lt;Setup!$B$4,IF(IF(F675="",0,F675)&gt;0,"Partially paid · overdue","Overdue"),IF(IF(F675="",0,F675)&gt;0,"Partially paid","Open"))))))))))))</f>
        <v/>
      </c>
      <c r="J675" s="15" t="str">
        <f>IF(OR(I675="Overdue",I675="Partially paid · overdue"),DATEDIF(D675,Setup!$B$4,"D"),IF(OR(I675="Open",I675="Partially paid",I675="Due today"),0,""))</f>
        <v/>
      </c>
      <c r="K675" s="5"/>
      <c r="L675" t="str">
        <f>IF(A675="","","k"&amp;SUBSTITUTE(SUBSTITUTE(SUBSTITUTE(SUBSTITUTE(SUBSTITUTE(SUBSTITUTE(A675,"~","{t}"),"*","{s}"),"?","{q}"),"&lt;","{lt}"),"&gt;","{gt}"),"=","{eq}"))</f>
        <v/>
      </c>
    </row>
    <row r="676" spans="1:12" x14ac:dyDescent="0.25">
      <c r="A676" s="5"/>
      <c r="B676" s="5"/>
      <c r="C676" s="8"/>
      <c r="D676" s="8"/>
      <c r="E676" s="12"/>
      <c r="F676" s="12"/>
      <c r="G676" s="13" t="str">
        <f>IF(OR(I676="Open",I676="Partially paid",I676="Due today",I676="Overdue",I676="Partially paid · overdue",I676="Paid",I676="Set as-of date"),ROUND(E676-IF(F676="",0,F676),2),"")</f>
        <v/>
      </c>
      <c r="H676" s="8"/>
      <c r="I676" s="14" t="str">
        <f>IF(AND(A676="",B676="",C676="",D676="",E676="",F676="",H676=""),"",IF(OR(A676="",B676="",C676="",D676="",E676=""),"Incomplete",IF(COUNTIF($L$5:$L$1004,L676)&gt;1,"Check invoice #",IF(OR(COUNT(E676)=0,AND(F676&lt;&gt;"",COUNT(F676)=0)),"Check payment",IF(OR(E676&lt;0,IF(F676="",0,F676)&lt;0,IF(F676="",0,F676)&gt;E676),"Check payment",IF(OR(COUNT(C676)=0,COUNT(D676)=0),"Check dates",IF(D676&lt;C676,"Check dates",IF(ROUND(E676-IF(F676="",0,F676),2)=0,"Paid",IF(Setup!$B$4="","Set as-of date",IF(D676=Setup!$B$4,"Due today",IF(D676&lt;Setup!$B$4,IF(IF(F676="",0,F676)&gt;0,"Partially paid · overdue","Overdue"),IF(IF(F676="",0,F676)&gt;0,"Partially paid","Open"))))))))))))</f>
        <v/>
      </c>
      <c r="J676" s="15" t="str">
        <f>IF(OR(I676="Overdue",I676="Partially paid · overdue"),DATEDIF(D676,Setup!$B$4,"D"),IF(OR(I676="Open",I676="Partially paid",I676="Due today"),0,""))</f>
        <v/>
      </c>
      <c r="K676" s="5"/>
      <c r="L676" t="str">
        <f>IF(A676="","","k"&amp;SUBSTITUTE(SUBSTITUTE(SUBSTITUTE(SUBSTITUTE(SUBSTITUTE(SUBSTITUTE(A676,"~","{t}"),"*","{s}"),"?","{q}"),"&lt;","{lt}"),"&gt;","{gt}"),"=","{eq}"))</f>
        <v/>
      </c>
    </row>
    <row r="677" spans="1:12" x14ac:dyDescent="0.25">
      <c r="A677" s="5"/>
      <c r="B677" s="5"/>
      <c r="C677" s="8"/>
      <c r="D677" s="8"/>
      <c r="E677" s="12"/>
      <c r="F677" s="12"/>
      <c r="G677" s="13" t="str">
        <f>IF(OR(I677="Open",I677="Partially paid",I677="Due today",I677="Overdue",I677="Partially paid · overdue",I677="Paid",I677="Set as-of date"),ROUND(E677-IF(F677="",0,F677),2),"")</f>
        <v/>
      </c>
      <c r="H677" s="8"/>
      <c r="I677" s="14" t="str">
        <f>IF(AND(A677="",B677="",C677="",D677="",E677="",F677="",H677=""),"",IF(OR(A677="",B677="",C677="",D677="",E677=""),"Incomplete",IF(COUNTIF($L$5:$L$1004,L677)&gt;1,"Check invoice #",IF(OR(COUNT(E677)=0,AND(F677&lt;&gt;"",COUNT(F677)=0)),"Check payment",IF(OR(E677&lt;0,IF(F677="",0,F677)&lt;0,IF(F677="",0,F677)&gt;E677),"Check payment",IF(OR(COUNT(C677)=0,COUNT(D677)=0),"Check dates",IF(D677&lt;C677,"Check dates",IF(ROUND(E677-IF(F677="",0,F677),2)=0,"Paid",IF(Setup!$B$4="","Set as-of date",IF(D677=Setup!$B$4,"Due today",IF(D677&lt;Setup!$B$4,IF(IF(F677="",0,F677)&gt;0,"Partially paid · overdue","Overdue"),IF(IF(F677="",0,F677)&gt;0,"Partially paid","Open"))))))))))))</f>
        <v/>
      </c>
      <c r="J677" s="15" t="str">
        <f>IF(OR(I677="Overdue",I677="Partially paid · overdue"),DATEDIF(D677,Setup!$B$4,"D"),IF(OR(I677="Open",I677="Partially paid",I677="Due today"),0,""))</f>
        <v/>
      </c>
      <c r="K677" s="5"/>
      <c r="L677" t="str">
        <f>IF(A677="","","k"&amp;SUBSTITUTE(SUBSTITUTE(SUBSTITUTE(SUBSTITUTE(SUBSTITUTE(SUBSTITUTE(A677,"~","{t}"),"*","{s}"),"?","{q}"),"&lt;","{lt}"),"&gt;","{gt}"),"=","{eq}"))</f>
        <v/>
      </c>
    </row>
    <row r="678" spans="1:12" x14ac:dyDescent="0.25">
      <c r="A678" s="5"/>
      <c r="B678" s="5"/>
      <c r="C678" s="8"/>
      <c r="D678" s="8"/>
      <c r="E678" s="12"/>
      <c r="F678" s="12"/>
      <c r="G678" s="13" t="str">
        <f>IF(OR(I678="Open",I678="Partially paid",I678="Due today",I678="Overdue",I678="Partially paid · overdue",I678="Paid",I678="Set as-of date"),ROUND(E678-IF(F678="",0,F678),2),"")</f>
        <v/>
      </c>
      <c r="H678" s="8"/>
      <c r="I678" s="14" t="str">
        <f>IF(AND(A678="",B678="",C678="",D678="",E678="",F678="",H678=""),"",IF(OR(A678="",B678="",C678="",D678="",E678=""),"Incomplete",IF(COUNTIF($L$5:$L$1004,L678)&gt;1,"Check invoice #",IF(OR(COUNT(E678)=0,AND(F678&lt;&gt;"",COUNT(F678)=0)),"Check payment",IF(OR(E678&lt;0,IF(F678="",0,F678)&lt;0,IF(F678="",0,F678)&gt;E678),"Check payment",IF(OR(COUNT(C678)=0,COUNT(D678)=0),"Check dates",IF(D678&lt;C678,"Check dates",IF(ROUND(E678-IF(F678="",0,F678),2)=0,"Paid",IF(Setup!$B$4="","Set as-of date",IF(D678=Setup!$B$4,"Due today",IF(D678&lt;Setup!$B$4,IF(IF(F678="",0,F678)&gt;0,"Partially paid · overdue","Overdue"),IF(IF(F678="",0,F678)&gt;0,"Partially paid","Open"))))))))))))</f>
        <v/>
      </c>
      <c r="J678" s="15" t="str">
        <f>IF(OR(I678="Overdue",I678="Partially paid · overdue"),DATEDIF(D678,Setup!$B$4,"D"),IF(OR(I678="Open",I678="Partially paid",I678="Due today"),0,""))</f>
        <v/>
      </c>
      <c r="K678" s="5"/>
      <c r="L678" t="str">
        <f>IF(A678="","","k"&amp;SUBSTITUTE(SUBSTITUTE(SUBSTITUTE(SUBSTITUTE(SUBSTITUTE(SUBSTITUTE(A678,"~","{t}"),"*","{s}"),"?","{q}"),"&lt;","{lt}"),"&gt;","{gt}"),"=","{eq}"))</f>
        <v/>
      </c>
    </row>
    <row r="679" spans="1:12" x14ac:dyDescent="0.25">
      <c r="A679" s="5"/>
      <c r="B679" s="5"/>
      <c r="C679" s="8"/>
      <c r="D679" s="8"/>
      <c r="E679" s="12"/>
      <c r="F679" s="12"/>
      <c r="G679" s="13" t="str">
        <f>IF(OR(I679="Open",I679="Partially paid",I679="Due today",I679="Overdue",I679="Partially paid · overdue",I679="Paid",I679="Set as-of date"),ROUND(E679-IF(F679="",0,F679),2),"")</f>
        <v/>
      </c>
      <c r="H679" s="8"/>
      <c r="I679" s="14" t="str">
        <f>IF(AND(A679="",B679="",C679="",D679="",E679="",F679="",H679=""),"",IF(OR(A679="",B679="",C679="",D679="",E679=""),"Incomplete",IF(COUNTIF($L$5:$L$1004,L679)&gt;1,"Check invoice #",IF(OR(COUNT(E679)=0,AND(F679&lt;&gt;"",COUNT(F679)=0)),"Check payment",IF(OR(E679&lt;0,IF(F679="",0,F679)&lt;0,IF(F679="",0,F679)&gt;E679),"Check payment",IF(OR(COUNT(C679)=0,COUNT(D679)=0),"Check dates",IF(D679&lt;C679,"Check dates",IF(ROUND(E679-IF(F679="",0,F679),2)=0,"Paid",IF(Setup!$B$4="","Set as-of date",IF(D679=Setup!$B$4,"Due today",IF(D679&lt;Setup!$B$4,IF(IF(F679="",0,F679)&gt;0,"Partially paid · overdue","Overdue"),IF(IF(F679="",0,F679)&gt;0,"Partially paid","Open"))))))))))))</f>
        <v/>
      </c>
      <c r="J679" s="15" t="str">
        <f>IF(OR(I679="Overdue",I679="Partially paid · overdue"),DATEDIF(D679,Setup!$B$4,"D"),IF(OR(I679="Open",I679="Partially paid",I679="Due today"),0,""))</f>
        <v/>
      </c>
      <c r="K679" s="5"/>
      <c r="L679" t="str">
        <f>IF(A679="","","k"&amp;SUBSTITUTE(SUBSTITUTE(SUBSTITUTE(SUBSTITUTE(SUBSTITUTE(SUBSTITUTE(A679,"~","{t}"),"*","{s}"),"?","{q}"),"&lt;","{lt}"),"&gt;","{gt}"),"=","{eq}"))</f>
        <v/>
      </c>
    </row>
    <row r="680" spans="1:12" x14ac:dyDescent="0.25">
      <c r="A680" s="5"/>
      <c r="B680" s="5"/>
      <c r="C680" s="8"/>
      <c r="D680" s="8"/>
      <c r="E680" s="12"/>
      <c r="F680" s="12"/>
      <c r="G680" s="13" t="str">
        <f>IF(OR(I680="Open",I680="Partially paid",I680="Due today",I680="Overdue",I680="Partially paid · overdue",I680="Paid",I680="Set as-of date"),ROUND(E680-IF(F680="",0,F680),2),"")</f>
        <v/>
      </c>
      <c r="H680" s="8"/>
      <c r="I680" s="14" t="str">
        <f>IF(AND(A680="",B680="",C680="",D680="",E680="",F680="",H680=""),"",IF(OR(A680="",B680="",C680="",D680="",E680=""),"Incomplete",IF(COUNTIF($L$5:$L$1004,L680)&gt;1,"Check invoice #",IF(OR(COUNT(E680)=0,AND(F680&lt;&gt;"",COUNT(F680)=0)),"Check payment",IF(OR(E680&lt;0,IF(F680="",0,F680)&lt;0,IF(F680="",0,F680)&gt;E680),"Check payment",IF(OR(COUNT(C680)=0,COUNT(D680)=0),"Check dates",IF(D680&lt;C680,"Check dates",IF(ROUND(E680-IF(F680="",0,F680),2)=0,"Paid",IF(Setup!$B$4="","Set as-of date",IF(D680=Setup!$B$4,"Due today",IF(D680&lt;Setup!$B$4,IF(IF(F680="",0,F680)&gt;0,"Partially paid · overdue","Overdue"),IF(IF(F680="",0,F680)&gt;0,"Partially paid","Open"))))))))))))</f>
        <v/>
      </c>
      <c r="J680" s="15" t="str">
        <f>IF(OR(I680="Overdue",I680="Partially paid · overdue"),DATEDIF(D680,Setup!$B$4,"D"),IF(OR(I680="Open",I680="Partially paid",I680="Due today"),0,""))</f>
        <v/>
      </c>
      <c r="K680" s="5"/>
      <c r="L680" t="str">
        <f>IF(A680="","","k"&amp;SUBSTITUTE(SUBSTITUTE(SUBSTITUTE(SUBSTITUTE(SUBSTITUTE(SUBSTITUTE(A680,"~","{t}"),"*","{s}"),"?","{q}"),"&lt;","{lt}"),"&gt;","{gt}"),"=","{eq}"))</f>
        <v/>
      </c>
    </row>
    <row r="681" spans="1:12" x14ac:dyDescent="0.25">
      <c r="A681" s="5"/>
      <c r="B681" s="5"/>
      <c r="C681" s="8"/>
      <c r="D681" s="8"/>
      <c r="E681" s="12"/>
      <c r="F681" s="12"/>
      <c r="G681" s="13" t="str">
        <f>IF(OR(I681="Open",I681="Partially paid",I681="Due today",I681="Overdue",I681="Partially paid · overdue",I681="Paid",I681="Set as-of date"),ROUND(E681-IF(F681="",0,F681),2),"")</f>
        <v/>
      </c>
      <c r="H681" s="8"/>
      <c r="I681" s="14" t="str">
        <f>IF(AND(A681="",B681="",C681="",D681="",E681="",F681="",H681=""),"",IF(OR(A681="",B681="",C681="",D681="",E681=""),"Incomplete",IF(COUNTIF($L$5:$L$1004,L681)&gt;1,"Check invoice #",IF(OR(COUNT(E681)=0,AND(F681&lt;&gt;"",COUNT(F681)=0)),"Check payment",IF(OR(E681&lt;0,IF(F681="",0,F681)&lt;0,IF(F681="",0,F681)&gt;E681),"Check payment",IF(OR(COUNT(C681)=0,COUNT(D681)=0),"Check dates",IF(D681&lt;C681,"Check dates",IF(ROUND(E681-IF(F681="",0,F681),2)=0,"Paid",IF(Setup!$B$4="","Set as-of date",IF(D681=Setup!$B$4,"Due today",IF(D681&lt;Setup!$B$4,IF(IF(F681="",0,F681)&gt;0,"Partially paid · overdue","Overdue"),IF(IF(F681="",0,F681)&gt;0,"Partially paid","Open"))))))))))))</f>
        <v/>
      </c>
      <c r="J681" s="15" t="str">
        <f>IF(OR(I681="Overdue",I681="Partially paid · overdue"),DATEDIF(D681,Setup!$B$4,"D"),IF(OR(I681="Open",I681="Partially paid",I681="Due today"),0,""))</f>
        <v/>
      </c>
      <c r="K681" s="5"/>
      <c r="L681" t="str">
        <f>IF(A681="","","k"&amp;SUBSTITUTE(SUBSTITUTE(SUBSTITUTE(SUBSTITUTE(SUBSTITUTE(SUBSTITUTE(A681,"~","{t}"),"*","{s}"),"?","{q}"),"&lt;","{lt}"),"&gt;","{gt}"),"=","{eq}"))</f>
        <v/>
      </c>
    </row>
    <row r="682" spans="1:12" x14ac:dyDescent="0.25">
      <c r="A682" s="5"/>
      <c r="B682" s="5"/>
      <c r="C682" s="8"/>
      <c r="D682" s="8"/>
      <c r="E682" s="12"/>
      <c r="F682" s="12"/>
      <c r="G682" s="13" t="str">
        <f>IF(OR(I682="Open",I682="Partially paid",I682="Due today",I682="Overdue",I682="Partially paid · overdue",I682="Paid",I682="Set as-of date"),ROUND(E682-IF(F682="",0,F682),2),"")</f>
        <v/>
      </c>
      <c r="H682" s="8"/>
      <c r="I682" s="14" t="str">
        <f>IF(AND(A682="",B682="",C682="",D682="",E682="",F682="",H682=""),"",IF(OR(A682="",B682="",C682="",D682="",E682=""),"Incomplete",IF(COUNTIF($L$5:$L$1004,L682)&gt;1,"Check invoice #",IF(OR(COUNT(E682)=0,AND(F682&lt;&gt;"",COUNT(F682)=0)),"Check payment",IF(OR(E682&lt;0,IF(F682="",0,F682)&lt;0,IF(F682="",0,F682)&gt;E682),"Check payment",IF(OR(COUNT(C682)=0,COUNT(D682)=0),"Check dates",IF(D682&lt;C682,"Check dates",IF(ROUND(E682-IF(F682="",0,F682),2)=0,"Paid",IF(Setup!$B$4="","Set as-of date",IF(D682=Setup!$B$4,"Due today",IF(D682&lt;Setup!$B$4,IF(IF(F682="",0,F682)&gt;0,"Partially paid · overdue","Overdue"),IF(IF(F682="",0,F682)&gt;0,"Partially paid","Open"))))))))))))</f>
        <v/>
      </c>
      <c r="J682" s="15" t="str">
        <f>IF(OR(I682="Overdue",I682="Partially paid · overdue"),DATEDIF(D682,Setup!$B$4,"D"),IF(OR(I682="Open",I682="Partially paid",I682="Due today"),0,""))</f>
        <v/>
      </c>
      <c r="K682" s="5"/>
      <c r="L682" t="str">
        <f>IF(A682="","","k"&amp;SUBSTITUTE(SUBSTITUTE(SUBSTITUTE(SUBSTITUTE(SUBSTITUTE(SUBSTITUTE(A682,"~","{t}"),"*","{s}"),"?","{q}"),"&lt;","{lt}"),"&gt;","{gt}"),"=","{eq}"))</f>
        <v/>
      </c>
    </row>
    <row r="683" spans="1:12" x14ac:dyDescent="0.25">
      <c r="A683" s="5"/>
      <c r="B683" s="5"/>
      <c r="C683" s="8"/>
      <c r="D683" s="8"/>
      <c r="E683" s="12"/>
      <c r="F683" s="12"/>
      <c r="G683" s="13" t="str">
        <f>IF(OR(I683="Open",I683="Partially paid",I683="Due today",I683="Overdue",I683="Partially paid · overdue",I683="Paid",I683="Set as-of date"),ROUND(E683-IF(F683="",0,F683),2),"")</f>
        <v/>
      </c>
      <c r="H683" s="8"/>
      <c r="I683" s="14" t="str">
        <f>IF(AND(A683="",B683="",C683="",D683="",E683="",F683="",H683=""),"",IF(OR(A683="",B683="",C683="",D683="",E683=""),"Incomplete",IF(COUNTIF($L$5:$L$1004,L683)&gt;1,"Check invoice #",IF(OR(COUNT(E683)=0,AND(F683&lt;&gt;"",COUNT(F683)=0)),"Check payment",IF(OR(E683&lt;0,IF(F683="",0,F683)&lt;0,IF(F683="",0,F683)&gt;E683),"Check payment",IF(OR(COUNT(C683)=0,COUNT(D683)=0),"Check dates",IF(D683&lt;C683,"Check dates",IF(ROUND(E683-IF(F683="",0,F683),2)=0,"Paid",IF(Setup!$B$4="","Set as-of date",IF(D683=Setup!$B$4,"Due today",IF(D683&lt;Setup!$B$4,IF(IF(F683="",0,F683)&gt;0,"Partially paid · overdue","Overdue"),IF(IF(F683="",0,F683)&gt;0,"Partially paid","Open"))))))))))))</f>
        <v/>
      </c>
      <c r="J683" s="15" t="str">
        <f>IF(OR(I683="Overdue",I683="Partially paid · overdue"),DATEDIF(D683,Setup!$B$4,"D"),IF(OR(I683="Open",I683="Partially paid",I683="Due today"),0,""))</f>
        <v/>
      </c>
      <c r="K683" s="5"/>
      <c r="L683" t="str">
        <f>IF(A683="","","k"&amp;SUBSTITUTE(SUBSTITUTE(SUBSTITUTE(SUBSTITUTE(SUBSTITUTE(SUBSTITUTE(A683,"~","{t}"),"*","{s}"),"?","{q}"),"&lt;","{lt}"),"&gt;","{gt}"),"=","{eq}"))</f>
        <v/>
      </c>
    </row>
    <row r="684" spans="1:12" x14ac:dyDescent="0.25">
      <c r="A684" s="5"/>
      <c r="B684" s="5"/>
      <c r="C684" s="8"/>
      <c r="D684" s="8"/>
      <c r="E684" s="12"/>
      <c r="F684" s="12"/>
      <c r="G684" s="13" t="str">
        <f>IF(OR(I684="Open",I684="Partially paid",I684="Due today",I684="Overdue",I684="Partially paid · overdue",I684="Paid",I684="Set as-of date"),ROUND(E684-IF(F684="",0,F684),2),"")</f>
        <v/>
      </c>
      <c r="H684" s="8"/>
      <c r="I684" s="14" t="str">
        <f>IF(AND(A684="",B684="",C684="",D684="",E684="",F684="",H684=""),"",IF(OR(A684="",B684="",C684="",D684="",E684=""),"Incomplete",IF(COUNTIF($L$5:$L$1004,L684)&gt;1,"Check invoice #",IF(OR(COUNT(E684)=0,AND(F684&lt;&gt;"",COUNT(F684)=0)),"Check payment",IF(OR(E684&lt;0,IF(F684="",0,F684)&lt;0,IF(F684="",0,F684)&gt;E684),"Check payment",IF(OR(COUNT(C684)=0,COUNT(D684)=0),"Check dates",IF(D684&lt;C684,"Check dates",IF(ROUND(E684-IF(F684="",0,F684),2)=0,"Paid",IF(Setup!$B$4="","Set as-of date",IF(D684=Setup!$B$4,"Due today",IF(D684&lt;Setup!$B$4,IF(IF(F684="",0,F684)&gt;0,"Partially paid · overdue","Overdue"),IF(IF(F684="",0,F684)&gt;0,"Partially paid","Open"))))))))))))</f>
        <v/>
      </c>
      <c r="J684" s="15" t="str">
        <f>IF(OR(I684="Overdue",I684="Partially paid · overdue"),DATEDIF(D684,Setup!$B$4,"D"),IF(OR(I684="Open",I684="Partially paid",I684="Due today"),0,""))</f>
        <v/>
      </c>
      <c r="K684" s="5"/>
      <c r="L684" t="str">
        <f>IF(A684="","","k"&amp;SUBSTITUTE(SUBSTITUTE(SUBSTITUTE(SUBSTITUTE(SUBSTITUTE(SUBSTITUTE(A684,"~","{t}"),"*","{s}"),"?","{q}"),"&lt;","{lt}"),"&gt;","{gt}"),"=","{eq}"))</f>
        <v/>
      </c>
    </row>
    <row r="685" spans="1:12" x14ac:dyDescent="0.25">
      <c r="A685" s="5"/>
      <c r="B685" s="5"/>
      <c r="C685" s="8"/>
      <c r="D685" s="8"/>
      <c r="E685" s="12"/>
      <c r="F685" s="12"/>
      <c r="G685" s="13" t="str">
        <f>IF(OR(I685="Open",I685="Partially paid",I685="Due today",I685="Overdue",I685="Partially paid · overdue",I685="Paid",I685="Set as-of date"),ROUND(E685-IF(F685="",0,F685),2),"")</f>
        <v/>
      </c>
      <c r="H685" s="8"/>
      <c r="I685" s="14" t="str">
        <f>IF(AND(A685="",B685="",C685="",D685="",E685="",F685="",H685=""),"",IF(OR(A685="",B685="",C685="",D685="",E685=""),"Incomplete",IF(COUNTIF($L$5:$L$1004,L685)&gt;1,"Check invoice #",IF(OR(COUNT(E685)=0,AND(F685&lt;&gt;"",COUNT(F685)=0)),"Check payment",IF(OR(E685&lt;0,IF(F685="",0,F685)&lt;0,IF(F685="",0,F685)&gt;E685),"Check payment",IF(OR(COUNT(C685)=0,COUNT(D685)=0),"Check dates",IF(D685&lt;C685,"Check dates",IF(ROUND(E685-IF(F685="",0,F685),2)=0,"Paid",IF(Setup!$B$4="","Set as-of date",IF(D685=Setup!$B$4,"Due today",IF(D685&lt;Setup!$B$4,IF(IF(F685="",0,F685)&gt;0,"Partially paid · overdue","Overdue"),IF(IF(F685="",0,F685)&gt;0,"Partially paid","Open"))))))))))))</f>
        <v/>
      </c>
      <c r="J685" s="15" t="str">
        <f>IF(OR(I685="Overdue",I685="Partially paid · overdue"),DATEDIF(D685,Setup!$B$4,"D"),IF(OR(I685="Open",I685="Partially paid",I685="Due today"),0,""))</f>
        <v/>
      </c>
      <c r="K685" s="5"/>
      <c r="L685" t="str">
        <f>IF(A685="","","k"&amp;SUBSTITUTE(SUBSTITUTE(SUBSTITUTE(SUBSTITUTE(SUBSTITUTE(SUBSTITUTE(A685,"~","{t}"),"*","{s}"),"?","{q}"),"&lt;","{lt}"),"&gt;","{gt}"),"=","{eq}"))</f>
        <v/>
      </c>
    </row>
    <row r="686" spans="1:12" x14ac:dyDescent="0.25">
      <c r="A686" s="5"/>
      <c r="B686" s="5"/>
      <c r="C686" s="8"/>
      <c r="D686" s="8"/>
      <c r="E686" s="12"/>
      <c r="F686" s="12"/>
      <c r="G686" s="13" t="str">
        <f>IF(OR(I686="Open",I686="Partially paid",I686="Due today",I686="Overdue",I686="Partially paid · overdue",I686="Paid",I686="Set as-of date"),ROUND(E686-IF(F686="",0,F686),2),"")</f>
        <v/>
      </c>
      <c r="H686" s="8"/>
      <c r="I686" s="14" t="str">
        <f>IF(AND(A686="",B686="",C686="",D686="",E686="",F686="",H686=""),"",IF(OR(A686="",B686="",C686="",D686="",E686=""),"Incomplete",IF(COUNTIF($L$5:$L$1004,L686)&gt;1,"Check invoice #",IF(OR(COUNT(E686)=0,AND(F686&lt;&gt;"",COUNT(F686)=0)),"Check payment",IF(OR(E686&lt;0,IF(F686="",0,F686)&lt;0,IF(F686="",0,F686)&gt;E686),"Check payment",IF(OR(COUNT(C686)=0,COUNT(D686)=0),"Check dates",IF(D686&lt;C686,"Check dates",IF(ROUND(E686-IF(F686="",0,F686),2)=0,"Paid",IF(Setup!$B$4="","Set as-of date",IF(D686=Setup!$B$4,"Due today",IF(D686&lt;Setup!$B$4,IF(IF(F686="",0,F686)&gt;0,"Partially paid · overdue","Overdue"),IF(IF(F686="",0,F686)&gt;0,"Partially paid","Open"))))))))))))</f>
        <v/>
      </c>
      <c r="J686" s="15" t="str">
        <f>IF(OR(I686="Overdue",I686="Partially paid · overdue"),DATEDIF(D686,Setup!$B$4,"D"),IF(OR(I686="Open",I686="Partially paid",I686="Due today"),0,""))</f>
        <v/>
      </c>
      <c r="K686" s="5"/>
      <c r="L686" t="str">
        <f>IF(A686="","","k"&amp;SUBSTITUTE(SUBSTITUTE(SUBSTITUTE(SUBSTITUTE(SUBSTITUTE(SUBSTITUTE(A686,"~","{t}"),"*","{s}"),"?","{q}"),"&lt;","{lt}"),"&gt;","{gt}"),"=","{eq}"))</f>
        <v/>
      </c>
    </row>
    <row r="687" spans="1:12" x14ac:dyDescent="0.25">
      <c r="A687" s="5"/>
      <c r="B687" s="5"/>
      <c r="C687" s="8"/>
      <c r="D687" s="8"/>
      <c r="E687" s="12"/>
      <c r="F687" s="12"/>
      <c r="G687" s="13" t="str">
        <f>IF(OR(I687="Open",I687="Partially paid",I687="Due today",I687="Overdue",I687="Partially paid · overdue",I687="Paid",I687="Set as-of date"),ROUND(E687-IF(F687="",0,F687),2),"")</f>
        <v/>
      </c>
      <c r="H687" s="8"/>
      <c r="I687" s="14" t="str">
        <f>IF(AND(A687="",B687="",C687="",D687="",E687="",F687="",H687=""),"",IF(OR(A687="",B687="",C687="",D687="",E687=""),"Incomplete",IF(COUNTIF($L$5:$L$1004,L687)&gt;1,"Check invoice #",IF(OR(COUNT(E687)=0,AND(F687&lt;&gt;"",COUNT(F687)=0)),"Check payment",IF(OR(E687&lt;0,IF(F687="",0,F687)&lt;0,IF(F687="",0,F687)&gt;E687),"Check payment",IF(OR(COUNT(C687)=0,COUNT(D687)=0),"Check dates",IF(D687&lt;C687,"Check dates",IF(ROUND(E687-IF(F687="",0,F687),2)=0,"Paid",IF(Setup!$B$4="","Set as-of date",IF(D687=Setup!$B$4,"Due today",IF(D687&lt;Setup!$B$4,IF(IF(F687="",0,F687)&gt;0,"Partially paid · overdue","Overdue"),IF(IF(F687="",0,F687)&gt;0,"Partially paid","Open"))))))))))))</f>
        <v/>
      </c>
      <c r="J687" s="15" t="str">
        <f>IF(OR(I687="Overdue",I687="Partially paid · overdue"),DATEDIF(D687,Setup!$B$4,"D"),IF(OR(I687="Open",I687="Partially paid",I687="Due today"),0,""))</f>
        <v/>
      </c>
      <c r="K687" s="5"/>
      <c r="L687" t="str">
        <f>IF(A687="","","k"&amp;SUBSTITUTE(SUBSTITUTE(SUBSTITUTE(SUBSTITUTE(SUBSTITUTE(SUBSTITUTE(A687,"~","{t}"),"*","{s}"),"?","{q}"),"&lt;","{lt}"),"&gt;","{gt}"),"=","{eq}"))</f>
        <v/>
      </c>
    </row>
    <row r="688" spans="1:12" x14ac:dyDescent="0.25">
      <c r="A688" s="5"/>
      <c r="B688" s="5"/>
      <c r="C688" s="8"/>
      <c r="D688" s="8"/>
      <c r="E688" s="12"/>
      <c r="F688" s="12"/>
      <c r="G688" s="13" t="str">
        <f>IF(OR(I688="Open",I688="Partially paid",I688="Due today",I688="Overdue",I688="Partially paid · overdue",I688="Paid",I688="Set as-of date"),ROUND(E688-IF(F688="",0,F688),2),"")</f>
        <v/>
      </c>
      <c r="H688" s="8"/>
      <c r="I688" s="14" t="str">
        <f>IF(AND(A688="",B688="",C688="",D688="",E688="",F688="",H688=""),"",IF(OR(A688="",B688="",C688="",D688="",E688=""),"Incomplete",IF(COUNTIF($L$5:$L$1004,L688)&gt;1,"Check invoice #",IF(OR(COUNT(E688)=0,AND(F688&lt;&gt;"",COUNT(F688)=0)),"Check payment",IF(OR(E688&lt;0,IF(F688="",0,F688)&lt;0,IF(F688="",0,F688)&gt;E688),"Check payment",IF(OR(COUNT(C688)=0,COUNT(D688)=0),"Check dates",IF(D688&lt;C688,"Check dates",IF(ROUND(E688-IF(F688="",0,F688),2)=0,"Paid",IF(Setup!$B$4="","Set as-of date",IF(D688=Setup!$B$4,"Due today",IF(D688&lt;Setup!$B$4,IF(IF(F688="",0,F688)&gt;0,"Partially paid · overdue","Overdue"),IF(IF(F688="",0,F688)&gt;0,"Partially paid","Open"))))))))))))</f>
        <v/>
      </c>
      <c r="J688" s="15" t="str">
        <f>IF(OR(I688="Overdue",I688="Partially paid · overdue"),DATEDIF(D688,Setup!$B$4,"D"),IF(OR(I688="Open",I688="Partially paid",I688="Due today"),0,""))</f>
        <v/>
      </c>
      <c r="K688" s="5"/>
      <c r="L688" t="str">
        <f>IF(A688="","","k"&amp;SUBSTITUTE(SUBSTITUTE(SUBSTITUTE(SUBSTITUTE(SUBSTITUTE(SUBSTITUTE(A688,"~","{t}"),"*","{s}"),"?","{q}"),"&lt;","{lt}"),"&gt;","{gt}"),"=","{eq}"))</f>
        <v/>
      </c>
    </row>
    <row r="689" spans="1:12" x14ac:dyDescent="0.25">
      <c r="A689" s="5"/>
      <c r="B689" s="5"/>
      <c r="C689" s="8"/>
      <c r="D689" s="8"/>
      <c r="E689" s="12"/>
      <c r="F689" s="12"/>
      <c r="G689" s="13" t="str">
        <f>IF(OR(I689="Open",I689="Partially paid",I689="Due today",I689="Overdue",I689="Partially paid · overdue",I689="Paid",I689="Set as-of date"),ROUND(E689-IF(F689="",0,F689),2),"")</f>
        <v/>
      </c>
      <c r="H689" s="8"/>
      <c r="I689" s="14" t="str">
        <f>IF(AND(A689="",B689="",C689="",D689="",E689="",F689="",H689=""),"",IF(OR(A689="",B689="",C689="",D689="",E689=""),"Incomplete",IF(COUNTIF($L$5:$L$1004,L689)&gt;1,"Check invoice #",IF(OR(COUNT(E689)=0,AND(F689&lt;&gt;"",COUNT(F689)=0)),"Check payment",IF(OR(E689&lt;0,IF(F689="",0,F689)&lt;0,IF(F689="",0,F689)&gt;E689),"Check payment",IF(OR(COUNT(C689)=0,COUNT(D689)=0),"Check dates",IF(D689&lt;C689,"Check dates",IF(ROUND(E689-IF(F689="",0,F689),2)=0,"Paid",IF(Setup!$B$4="","Set as-of date",IF(D689=Setup!$B$4,"Due today",IF(D689&lt;Setup!$B$4,IF(IF(F689="",0,F689)&gt;0,"Partially paid · overdue","Overdue"),IF(IF(F689="",0,F689)&gt;0,"Partially paid","Open"))))))))))))</f>
        <v/>
      </c>
      <c r="J689" s="15" t="str">
        <f>IF(OR(I689="Overdue",I689="Partially paid · overdue"),DATEDIF(D689,Setup!$B$4,"D"),IF(OR(I689="Open",I689="Partially paid",I689="Due today"),0,""))</f>
        <v/>
      </c>
      <c r="K689" s="5"/>
      <c r="L689" t="str">
        <f>IF(A689="","","k"&amp;SUBSTITUTE(SUBSTITUTE(SUBSTITUTE(SUBSTITUTE(SUBSTITUTE(SUBSTITUTE(A689,"~","{t}"),"*","{s}"),"?","{q}"),"&lt;","{lt}"),"&gt;","{gt}"),"=","{eq}"))</f>
        <v/>
      </c>
    </row>
    <row r="690" spans="1:12" x14ac:dyDescent="0.25">
      <c r="A690" s="5"/>
      <c r="B690" s="5"/>
      <c r="C690" s="8"/>
      <c r="D690" s="8"/>
      <c r="E690" s="12"/>
      <c r="F690" s="12"/>
      <c r="G690" s="13" t="str">
        <f>IF(OR(I690="Open",I690="Partially paid",I690="Due today",I690="Overdue",I690="Partially paid · overdue",I690="Paid",I690="Set as-of date"),ROUND(E690-IF(F690="",0,F690),2),"")</f>
        <v/>
      </c>
      <c r="H690" s="8"/>
      <c r="I690" s="14" t="str">
        <f>IF(AND(A690="",B690="",C690="",D690="",E690="",F690="",H690=""),"",IF(OR(A690="",B690="",C690="",D690="",E690=""),"Incomplete",IF(COUNTIF($L$5:$L$1004,L690)&gt;1,"Check invoice #",IF(OR(COUNT(E690)=0,AND(F690&lt;&gt;"",COUNT(F690)=0)),"Check payment",IF(OR(E690&lt;0,IF(F690="",0,F690)&lt;0,IF(F690="",0,F690)&gt;E690),"Check payment",IF(OR(COUNT(C690)=0,COUNT(D690)=0),"Check dates",IF(D690&lt;C690,"Check dates",IF(ROUND(E690-IF(F690="",0,F690),2)=0,"Paid",IF(Setup!$B$4="","Set as-of date",IF(D690=Setup!$B$4,"Due today",IF(D690&lt;Setup!$B$4,IF(IF(F690="",0,F690)&gt;0,"Partially paid · overdue","Overdue"),IF(IF(F690="",0,F690)&gt;0,"Partially paid","Open"))))))))))))</f>
        <v/>
      </c>
      <c r="J690" s="15" t="str">
        <f>IF(OR(I690="Overdue",I690="Partially paid · overdue"),DATEDIF(D690,Setup!$B$4,"D"),IF(OR(I690="Open",I690="Partially paid",I690="Due today"),0,""))</f>
        <v/>
      </c>
      <c r="K690" s="5"/>
      <c r="L690" t="str">
        <f>IF(A690="","","k"&amp;SUBSTITUTE(SUBSTITUTE(SUBSTITUTE(SUBSTITUTE(SUBSTITUTE(SUBSTITUTE(A690,"~","{t}"),"*","{s}"),"?","{q}"),"&lt;","{lt}"),"&gt;","{gt}"),"=","{eq}"))</f>
        <v/>
      </c>
    </row>
    <row r="691" spans="1:12" x14ac:dyDescent="0.25">
      <c r="A691" s="5"/>
      <c r="B691" s="5"/>
      <c r="C691" s="8"/>
      <c r="D691" s="8"/>
      <c r="E691" s="12"/>
      <c r="F691" s="12"/>
      <c r="G691" s="13" t="str">
        <f>IF(OR(I691="Open",I691="Partially paid",I691="Due today",I691="Overdue",I691="Partially paid · overdue",I691="Paid",I691="Set as-of date"),ROUND(E691-IF(F691="",0,F691),2),"")</f>
        <v/>
      </c>
      <c r="H691" s="8"/>
      <c r="I691" s="14" t="str">
        <f>IF(AND(A691="",B691="",C691="",D691="",E691="",F691="",H691=""),"",IF(OR(A691="",B691="",C691="",D691="",E691=""),"Incomplete",IF(COUNTIF($L$5:$L$1004,L691)&gt;1,"Check invoice #",IF(OR(COUNT(E691)=0,AND(F691&lt;&gt;"",COUNT(F691)=0)),"Check payment",IF(OR(E691&lt;0,IF(F691="",0,F691)&lt;0,IF(F691="",0,F691)&gt;E691),"Check payment",IF(OR(COUNT(C691)=0,COUNT(D691)=0),"Check dates",IF(D691&lt;C691,"Check dates",IF(ROUND(E691-IF(F691="",0,F691),2)=0,"Paid",IF(Setup!$B$4="","Set as-of date",IF(D691=Setup!$B$4,"Due today",IF(D691&lt;Setup!$B$4,IF(IF(F691="",0,F691)&gt;0,"Partially paid · overdue","Overdue"),IF(IF(F691="",0,F691)&gt;0,"Partially paid","Open"))))))))))))</f>
        <v/>
      </c>
      <c r="J691" s="15" t="str">
        <f>IF(OR(I691="Overdue",I691="Partially paid · overdue"),DATEDIF(D691,Setup!$B$4,"D"),IF(OR(I691="Open",I691="Partially paid",I691="Due today"),0,""))</f>
        <v/>
      </c>
      <c r="K691" s="5"/>
      <c r="L691" t="str">
        <f>IF(A691="","","k"&amp;SUBSTITUTE(SUBSTITUTE(SUBSTITUTE(SUBSTITUTE(SUBSTITUTE(SUBSTITUTE(A691,"~","{t}"),"*","{s}"),"?","{q}"),"&lt;","{lt}"),"&gt;","{gt}"),"=","{eq}"))</f>
        <v/>
      </c>
    </row>
    <row r="692" spans="1:12" x14ac:dyDescent="0.25">
      <c r="A692" s="5"/>
      <c r="B692" s="5"/>
      <c r="C692" s="8"/>
      <c r="D692" s="8"/>
      <c r="E692" s="12"/>
      <c r="F692" s="12"/>
      <c r="G692" s="13" t="str">
        <f>IF(OR(I692="Open",I692="Partially paid",I692="Due today",I692="Overdue",I692="Partially paid · overdue",I692="Paid",I692="Set as-of date"),ROUND(E692-IF(F692="",0,F692),2),"")</f>
        <v/>
      </c>
      <c r="H692" s="8"/>
      <c r="I692" s="14" t="str">
        <f>IF(AND(A692="",B692="",C692="",D692="",E692="",F692="",H692=""),"",IF(OR(A692="",B692="",C692="",D692="",E692=""),"Incomplete",IF(COUNTIF($L$5:$L$1004,L692)&gt;1,"Check invoice #",IF(OR(COUNT(E692)=0,AND(F692&lt;&gt;"",COUNT(F692)=0)),"Check payment",IF(OR(E692&lt;0,IF(F692="",0,F692)&lt;0,IF(F692="",0,F692)&gt;E692),"Check payment",IF(OR(COUNT(C692)=0,COUNT(D692)=0),"Check dates",IF(D692&lt;C692,"Check dates",IF(ROUND(E692-IF(F692="",0,F692),2)=0,"Paid",IF(Setup!$B$4="","Set as-of date",IF(D692=Setup!$B$4,"Due today",IF(D692&lt;Setup!$B$4,IF(IF(F692="",0,F692)&gt;0,"Partially paid · overdue","Overdue"),IF(IF(F692="",0,F692)&gt;0,"Partially paid","Open"))))))))))))</f>
        <v/>
      </c>
      <c r="J692" s="15" t="str">
        <f>IF(OR(I692="Overdue",I692="Partially paid · overdue"),DATEDIF(D692,Setup!$B$4,"D"),IF(OR(I692="Open",I692="Partially paid",I692="Due today"),0,""))</f>
        <v/>
      </c>
      <c r="K692" s="5"/>
      <c r="L692" t="str">
        <f>IF(A692="","","k"&amp;SUBSTITUTE(SUBSTITUTE(SUBSTITUTE(SUBSTITUTE(SUBSTITUTE(SUBSTITUTE(A692,"~","{t}"),"*","{s}"),"?","{q}"),"&lt;","{lt}"),"&gt;","{gt}"),"=","{eq}"))</f>
        <v/>
      </c>
    </row>
    <row r="693" spans="1:12" x14ac:dyDescent="0.25">
      <c r="A693" s="5"/>
      <c r="B693" s="5"/>
      <c r="C693" s="8"/>
      <c r="D693" s="8"/>
      <c r="E693" s="12"/>
      <c r="F693" s="12"/>
      <c r="G693" s="13" t="str">
        <f>IF(OR(I693="Open",I693="Partially paid",I693="Due today",I693="Overdue",I693="Partially paid · overdue",I693="Paid",I693="Set as-of date"),ROUND(E693-IF(F693="",0,F693),2),"")</f>
        <v/>
      </c>
      <c r="H693" s="8"/>
      <c r="I693" s="14" t="str">
        <f>IF(AND(A693="",B693="",C693="",D693="",E693="",F693="",H693=""),"",IF(OR(A693="",B693="",C693="",D693="",E693=""),"Incomplete",IF(COUNTIF($L$5:$L$1004,L693)&gt;1,"Check invoice #",IF(OR(COUNT(E693)=0,AND(F693&lt;&gt;"",COUNT(F693)=0)),"Check payment",IF(OR(E693&lt;0,IF(F693="",0,F693)&lt;0,IF(F693="",0,F693)&gt;E693),"Check payment",IF(OR(COUNT(C693)=0,COUNT(D693)=0),"Check dates",IF(D693&lt;C693,"Check dates",IF(ROUND(E693-IF(F693="",0,F693),2)=0,"Paid",IF(Setup!$B$4="","Set as-of date",IF(D693=Setup!$B$4,"Due today",IF(D693&lt;Setup!$B$4,IF(IF(F693="",0,F693)&gt;0,"Partially paid · overdue","Overdue"),IF(IF(F693="",0,F693)&gt;0,"Partially paid","Open"))))))))))))</f>
        <v/>
      </c>
      <c r="J693" s="15" t="str">
        <f>IF(OR(I693="Overdue",I693="Partially paid · overdue"),DATEDIF(D693,Setup!$B$4,"D"),IF(OR(I693="Open",I693="Partially paid",I693="Due today"),0,""))</f>
        <v/>
      </c>
      <c r="K693" s="5"/>
      <c r="L693" t="str">
        <f>IF(A693="","","k"&amp;SUBSTITUTE(SUBSTITUTE(SUBSTITUTE(SUBSTITUTE(SUBSTITUTE(SUBSTITUTE(A693,"~","{t}"),"*","{s}"),"?","{q}"),"&lt;","{lt}"),"&gt;","{gt}"),"=","{eq}"))</f>
        <v/>
      </c>
    </row>
    <row r="694" spans="1:12" x14ac:dyDescent="0.25">
      <c r="A694" s="5"/>
      <c r="B694" s="5"/>
      <c r="C694" s="8"/>
      <c r="D694" s="8"/>
      <c r="E694" s="12"/>
      <c r="F694" s="12"/>
      <c r="G694" s="13" t="str">
        <f>IF(OR(I694="Open",I694="Partially paid",I694="Due today",I694="Overdue",I694="Partially paid · overdue",I694="Paid",I694="Set as-of date"),ROUND(E694-IF(F694="",0,F694),2),"")</f>
        <v/>
      </c>
      <c r="H694" s="8"/>
      <c r="I694" s="14" t="str">
        <f>IF(AND(A694="",B694="",C694="",D694="",E694="",F694="",H694=""),"",IF(OR(A694="",B694="",C694="",D694="",E694=""),"Incomplete",IF(COUNTIF($L$5:$L$1004,L694)&gt;1,"Check invoice #",IF(OR(COUNT(E694)=0,AND(F694&lt;&gt;"",COUNT(F694)=0)),"Check payment",IF(OR(E694&lt;0,IF(F694="",0,F694)&lt;0,IF(F694="",0,F694)&gt;E694),"Check payment",IF(OR(COUNT(C694)=0,COUNT(D694)=0),"Check dates",IF(D694&lt;C694,"Check dates",IF(ROUND(E694-IF(F694="",0,F694),2)=0,"Paid",IF(Setup!$B$4="","Set as-of date",IF(D694=Setup!$B$4,"Due today",IF(D694&lt;Setup!$B$4,IF(IF(F694="",0,F694)&gt;0,"Partially paid · overdue","Overdue"),IF(IF(F694="",0,F694)&gt;0,"Partially paid","Open"))))))))))))</f>
        <v/>
      </c>
      <c r="J694" s="15" t="str">
        <f>IF(OR(I694="Overdue",I694="Partially paid · overdue"),DATEDIF(D694,Setup!$B$4,"D"),IF(OR(I694="Open",I694="Partially paid",I694="Due today"),0,""))</f>
        <v/>
      </c>
      <c r="K694" s="5"/>
      <c r="L694" t="str">
        <f>IF(A694="","","k"&amp;SUBSTITUTE(SUBSTITUTE(SUBSTITUTE(SUBSTITUTE(SUBSTITUTE(SUBSTITUTE(A694,"~","{t}"),"*","{s}"),"?","{q}"),"&lt;","{lt}"),"&gt;","{gt}"),"=","{eq}"))</f>
        <v/>
      </c>
    </row>
    <row r="695" spans="1:12" x14ac:dyDescent="0.25">
      <c r="A695" s="5"/>
      <c r="B695" s="5"/>
      <c r="C695" s="8"/>
      <c r="D695" s="8"/>
      <c r="E695" s="12"/>
      <c r="F695" s="12"/>
      <c r="G695" s="13" t="str">
        <f>IF(OR(I695="Open",I695="Partially paid",I695="Due today",I695="Overdue",I695="Partially paid · overdue",I695="Paid",I695="Set as-of date"),ROUND(E695-IF(F695="",0,F695),2),"")</f>
        <v/>
      </c>
      <c r="H695" s="8"/>
      <c r="I695" s="14" t="str">
        <f>IF(AND(A695="",B695="",C695="",D695="",E695="",F695="",H695=""),"",IF(OR(A695="",B695="",C695="",D695="",E695=""),"Incomplete",IF(COUNTIF($L$5:$L$1004,L695)&gt;1,"Check invoice #",IF(OR(COUNT(E695)=0,AND(F695&lt;&gt;"",COUNT(F695)=0)),"Check payment",IF(OR(E695&lt;0,IF(F695="",0,F695)&lt;0,IF(F695="",0,F695)&gt;E695),"Check payment",IF(OR(COUNT(C695)=0,COUNT(D695)=0),"Check dates",IF(D695&lt;C695,"Check dates",IF(ROUND(E695-IF(F695="",0,F695),2)=0,"Paid",IF(Setup!$B$4="","Set as-of date",IF(D695=Setup!$B$4,"Due today",IF(D695&lt;Setup!$B$4,IF(IF(F695="",0,F695)&gt;0,"Partially paid · overdue","Overdue"),IF(IF(F695="",0,F695)&gt;0,"Partially paid","Open"))))))))))))</f>
        <v/>
      </c>
      <c r="J695" s="15" t="str">
        <f>IF(OR(I695="Overdue",I695="Partially paid · overdue"),DATEDIF(D695,Setup!$B$4,"D"),IF(OR(I695="Open",I695="Partially paid",I695="Due today"),0,""))</f>
        <v/>
      </c>
      <c r="K695" s="5"/>
      <c r="L695" t="str">
        <f>IF(A695="","","k"&amp;SUBSTITUTE(SUBSTITUTE(SUBSTITUTE(SUBSTITUTE(SUBSTITUTE(SUBSTITUTE(A695,"~","{t}"),"*","{s}"),"?","{q}"),"&lt;","{lt}"),"&gt;","{gt}"),"=","{eq}"))</f>
        <v/>
      </c>
    </row>
    <row r="696" spans="1:12" x14ac:dyDescent="0.25">
      <c r="A696" s="5"/>
      <c r="B696" s="5"/>
      <c r="C696" s="8"/>
      <c r="D696" s="8"/>
      <c r="E696" s="12"/>
      <c r="F696" s="12"/>
      <c r="G696" s="13" t="str">
        <f>IF(OR(I696="Open",I696="Partially paid",I696="Due today",I696="Overdue",I696="Partially paid · overdue",I696="Paid",I696="Set as-of date"),ROUND(E696-IF(F696="",0,F696),2),"")</f>
        <v/>
      </c>
      <c r="H696" s="8"/>
      <c r="I696" s="14" t="str">
        <f>IF(AND(A696="",B696="",C696="",D696="",E696="",F696="",H696=""),"",IF(OR(A696="",B696="",C696="",D696="",E696=""),"Incomplete",IF(COUNTIF($L$5:$L$1004,L696)&gt;1,"Check invoice #",IF(OR(COUNT(E696)=0,AND(F696&lt;&gt;"",COUNT(F696)=0)),"Check payment",IF(OR(E696&lt;0,IF(F696="",0,F696)&lt;0,IF(F696="",0,F696)&gt;E696),"Check payment",IF(OR(COUNT(C696)=0,COUNT(D696)=0),"Check dates",IF(D696&lt;C696,"Check dates",IF(ROUND(E696-IF(F696="",0,F696),2)=0,"Paid",IF(Setup!$B$4="","Set as-of date",IF(D696=Setup!$B$4,"Due today",IF(D696&lt;Setup!$B$4,IF(IF(F696="",0,F696)&gt;0,"Partially paid · overdue","Overdue"),IF(IF(F696="",0,F696)&gt;0,"Partially paid","Open"))))))))))))</f>
        <v/>
      </c>
      <c r="J696" s="15" t="str">
        <f>IF(OR(I696="Overdue",I696="Partially paid · overdue"),DATEDIF(D696,Setup!$B$4,"D"),IF(OR(I696="Open",I696="Partially paid",I696="Due today"),0,""))</f>
        <v/>
      </c>
      <c r="K696" s="5"/>
      <c r="L696" t="str">
        <f>IF(A696="","","k"&amp;SUBSTITUTE(SUBSTITUTE(SUBSTITUTE(SUBSTITUTE(SUBSTITUTE(SUBSTITUTE(A696,"~","{t}"),"*","{s}"),"?","{q}"),"&lt;","{lt}"),"&gt;","{gt}"),"=","{eq}"))</f>
        <v/>
      </c>
    </row>
    <row r="697" spans="1:12" x14ac:dyDescent="0.25">
      <c r="A697" s="5"/>
      <c r="B697" s="5"/>
      <c r="C697" s="8"/>
      <c r="D697" s="8"/>
      <c r="E697" s="12"/>
      <c r="F697" s="12"/>
      <c r="G697" s="13" t="str">
        <f>IF(OR(I697="Open",I697="Partially paid",I697="Due today",I697="Overdue",I697="Partially paid · overdue",I697="Paid",I697="Set as-of date"),ROUND(E697-IF(F697="",0,F697),2),"")</f>
        <v/>
      </c>
      <c r="H697" s="8"/>
      <c r="I697" s="14" t="str">
        <f>IF(AND(A697="",B697="",C697="",D697="",E697="",F697="",H697=""),"",IF(OR(A697="",B697="",C697="",D697="",E697=""),"Incomplete",IF(COUNTIF($L$5:$L$1004,L697)&gt;1,"Check invoice #",IF(OR(COUNT(E697)=0,AND(F697&lt;&gt;"",COUNT(F697)=0)),"Check payment",IF(OR(E697&lt;0,IF(F697="",0,F697)&lt;0,IF(F697="",0,F697)&gt;E697),"Check payment",IF(OR(COUNT(C697)=0,COUNT(D697)=0),"Check dates",IF(D697&lt;C697,"Check dates",IF(ROUND(E697-IF(F697="",0,F697),2)=0,"Paid",IF(Setup!$B$4="","Set as-of date",IF(D697=Setup!$B$4,"Due today",IF(D697&lt;Setup!$B$4,IF(IF(F697="",0,F697)&gt;0,"Partially paid · overdue","Overdue"),IF(IF(F697="",0,F697)&gt;0,"Partially paid","Open"))))))))))))</f>
        <v/>
      </c>
      <c r="J697" s="15" t="str">
        <f>IF(OR(I697="Overdue",I697="Partially paid · overdue"),DATEDIF(D697,Setup!$B$4,"D"),IF(OR(I697="Open",I697="Partially paid",I697="Due today"),0,""))</f>
        <v/>
      </c>
      <c r="K697" s="5"/>
      <c r="L697" t="str">
        <f>IF(A697="","","k"&amp;SUBSTITUTE(SUBSTITUTE(SUBSTITUTE(SUBSTITUTE(SUBSTITUTE(SUBSTITUTE(A697,"~","{t}"),"*","{s}"),"?","{q}"),"&lt;","{lt}"),"&gt;","{gt}"),"=","{eq}"))</f>
        <v/>
      </c>
    </row>
    <row r="698" spans="1:12" x14ac:dyDescent="0.25">
      <c r="A698" s="5"/>
      <c r="B698" s="5"/>
      <c r="C698" s="8"/>
      <c r="D698" s="8"/>
      <c r="E698" s="12"/>
      <c r="F698" s="12"/>
      <c r="G698" s="13" t="str">
        <f>IF(OR(I698="Open",I698="Partially paid",I698="Due today",I698="Overdue",I698="Partially paid · overdue",I698="Paid",I698="Set as-of date"),ROUND(E698-IF(F698="",0,F698),2),"")</f>
        <v/>
      </c>
      <c r="H698" s="8"/>
      <c r="I698" s="14" t="str">
        <f>IF(AND(A698="",B698="",C698="",D698="",E698="",F698="",H698=""),"",IF(OR(A698="",B698="",C698="",D698="",E698=""),"Incomplete",IF(COUNTIF($L$5:$L$1004,L698)&gt;1,"Check invoice #",IF(OR(COUNT(E698)=0,AND(F698&lt;&gt;"",COUNT(F698)=0)),"Check payment",IF(OR(E698&lt;0,IF(F698="",0,F698)&lt;0,IF(F698="",0,F698)&gt;E698),"Check payment",IF(OR(COUNT(C698)=0,COUNT(D698)=0),"Check dates",IF(D698&lt;C698,"Check dates",IF(ROUND(E698-IF(F698="",0,F698),2)=0,"Paid",IF(Setup!$B$4="","Set as-of date",IF(D698=Setup!$B$4,"Due today",IF(D698&lt;Setup!$B$4,IF(IF(F698="",0,F698)&gt;0,"Partially paid · overdue","Overdue"),IF(IF(F698="",0,F698)&gt;0,"Partially paid","Open"))))))))))))</f>
        <v/>
      </c>
      <c r="J698" s="15" t="str">
        <f>IF(OR(I698="Overdue",I698="Partially paid · overdue"),DATEDIF(D698,Setup!$B$4,"D"),IF(OR(I698="Open",I698="Partially paid",I698="Due today"),0,""))</f>
        <v/>
      </c>
      <c r="K698" s="5"/>
      <c r="L698" t="str">
        <f>IF(A698="","","k"&amp;SUBSTITUTE(SUBSTITUTE(SUBSTITUTE(SUBSTITUTE(SUBSTITUTE(SUBSTITUTE(A698,"~","{t}"),"*","{s}"),"?","{q}"),"&lt;","{lt}"),"&gt;","{gt}"),"=","{eq}"))</f>
        <v/>
      </c>
    </row>
    <row r="699" spans="1:12" x14ac:dyDescent="0.25">
      <c r="A699" s="5"/>
      <c r="B699" s="5"/>
      <c r="C699" s="8"/>
      <c r="D699" s="8"/>
      <c r="E699" s="12"/>
      <c r="F699" s="12"/>
      <c r="G699" s="13" t="str">
        <f>IF(OR(I699="Open",I699="Partially paid",I699="Due today",I699="Overdue",I699="Partially paid · overdue",I699="Paid",I699="Set as-of date"),ROUND(E699-IF(F699="",0,F699),2),"")</f>
        <v/>
      </c>
      <c r="H699" s="8"/>
      <c r="I699" s="14" t="str">
        <f>IF(AND(A699="",B699="",C699="",D699="",E699="",F699="",H699=""),"",IF(OR(A699="",B699="",C699="",D699="",E699=""),"Incomplete",IF(COUNTIF($L$5:$L$1004,L699)&gt;1,"Check invoice #",IF(OR(COUNT(E699)=0,AND(F699&lt;&gt;"",COUNT(F699)=0)),"Check payment",IF(OR(E699&lt;0,IF(F699="",0,F699)&lt;0,IF(F699="",0,F699)&gt;E699),"Check payment",IF(OR(COUNT(C699)=0,COUNT(D699)=0),"Check dates",IF(D699&lt;C699,"Check dates",IF(ROUND(E699-IF(F699="",0,F699),2)=0,"Paid",IF(Setup!$B$4="","Set as-of date",IF(D699=Setup!$B$4,"Due today",IF(D699&lt;Setup!$B$4,IF(IF(F699="",0,F699)&gt;0,"Partially paid · overdue","Overdue"),IF(IF(F699="",0,F699)&gt;0,"Partially paid","Open"))))))))))))</f>
        <v/>
      </c>
      <c r="J699" s="15" t="str">
        <f>IF(OR(I699="Overdue",I699="Partially paid · overdue"),DATEDIF(D699,Setup!$B$4,"D"),IF(OR(I699="Open",I699="Partially paid",I699="Due today"),0,""))</f>
        <v/>
      </c>
      <c r="K699" s="5"/>
      <c r="L699" t="str">
        <f>IF(A699="","","k"&amp;SUBSTITUTE(SUBSTITUTE(SUBSTITUTE(SUBSTITUTE(SUBSTITUTE(SUBSTITUTE(A699,"~","{t}"),"*","{s}"),"?","{q}"),"&lt;","{lt}"),"&gt;","{gt}"),"=","{eq}"))</f>
        <v/>
      </c>
    </row>
    <row r="700" spans="1:12" x14ac:dyDescent="0.25">
      <c r="A700" s="5"/>
      <c r="B700" s="5"/>
      <c r="C700" s="8"/>
      <c r="D700" s="8"/>
      <c r="E700" s="12"/>
      <c r="F700" s="12"/>
      <c r="G700" s="13" t="str">
        <f>IF(OR(I700="Open",I700="Partially paid",I700="Due today",I700="Overdue",I700="Partially paid · overdue",I700="Paid",I700="Set as-of date"),ROUND(E700-IF(F700="",0,F700),2),"")</f>
        <v/>
      </c>
      <c r="H700" s="8"/>
      <c r="I700" s="14" t="str">
        <f>IF(AND(A700="",B700="",C700="",D700="",E700="",F700="",H700=""),"",IF(OR(A700="",B700="",C700="",D700="",E700=""),"Incomplete",IF(COUNTIF($L$5:$L$1004,L700)&gt;1,"Check invoice #",IF(OR(COUNT(E700)=0,AND(F700&lt;&gt;"",COUNT(F700)=0)),"Check payment",IF(OR(E700&lt;0,IF(F700="",0,F700)&lt;0,IF(F700="",0,F700)&gt;E700),"Check payment",IF(OR(COUNT(C700)=0,COUNT(D700)=0),"Check dates",IF(D700&lt;C700,"Check dates",IF(ROUND(E700-IF(F700="",0,F700),2)=0,"Paid",IF(Setup!$B$4="","Set as-of date",IF(D700=Setup!$B$4,"Due today",IF(D700&lt;Setup!$B$4,IF(IF(F700="",0,F700)&gt;0,"Partially paid · overdue","Overdue"),IF(IF(F700="",0,F700)&gt;0,"Partially paid","Open"))))))))))))</f>
        <v/>
      </c>
      <c r="J700" s="15" t="str">
        <f>IF(OR(I700="Overdue",I700="Partially paid · overdue"),DATEDIF(D700,Setup!$B$4,"D"),IF(OR(I700="Open",I700="Partially paid",I700="Due today"),0,""))</f>
        <v/>
      </c>
      <c r="K700" s="5"/>
      <c r="L700" t="str">
        <f>IF(A700="","","k"&amp;SUBSTITUTE(SUBSTITUTE(SUBSTITUTE(SUBSTITUTE(SUBSTITUTE(SUBSTITUTE(A700,"~","{t}"),"*","{s}"),"?","{q}"),"&lt;","{lt}"),"&gt;","{gt}"),"=","{eq}"))</f>
        <v/>
      </c>
    </row>
    <row r="701" spans="1:12" x14ac:dyDescent="0.25">
      <c r="A701" s="5"/>
      <c r="B701" s="5"/>
      <c r="C701" s="8"/>
      <c r="D701" s="8"/>
      <c r="E701" s="12"/>
      <c r="F701" s="12"/>
      <c r="G701" s="13" t="str">
        <f>IF(OR(I701="Open",I701="Partially paid",I701="Due today",I701="Overdue",I701="Partially paid · overdue",I701="Paid",I701="Set as-of date"),ROUND(E701-IF(F701="",0,F701),2),"")</f>
        <v/>
      </c>
      <c r="H701" s="8"/>
      <c r="I701" s="14" t="str">
        <f>IF(AND(A701="",B701="",C701="",D701="",E701="",F701="",H701=""),"",IF(OR(A701="",B701="",C701="",D701="",E701=""),"Incomplete",IF(COUNTIF($L$5:$L$1004,L701)&gt;1,"Check invoice #",IF(OR(COUNT(E701)=0,AND(F701&lt;&gt;"",COUNT(F701)=0)),"Check payment",IF(OR(E701&lt;0,IF(F701="",0,F701)&lt;0,IF(F701="",0,F701)&gt;E701),"Check payment",IF(OR(COUNT(C701)=0,COUNT(D701)=0),"Check dates",IF(D701&lt;C701,"Check dates",IF(ROUND(E701-IF(F701="",0,F701),2)=0,"Paid",IF(Setup!$B$4="","Set as-of date",IF(D701=Setup!$B$4,"Due today",IF(D701&lt;Setup!$B$4,IF(IF(F701="",0,F701)&gt;0,"Partially paid · overdue","Overdue"),IF(IF(F701="",0,F701)&gt;0,"Partially paid","Open"))))))))))))</f>
        <v/>
      </c>
      <c r="J701" s="15" t="str">
        <f>IF(OR(I701="Overdue",I701="Partially paid · overdue"),DATEDIF(D701,Setup!$B$4,"D"),IF(OR(I701="Open",I701="Partially paid",I701="Due today"),0,""))</f>
        <v/>
      </c>
      <c r="K701" s="5"/>
      <c r="L701" t="str">
        <f>IF(A701="","","k"&amp;SUBSTITUTE(SUBSTITUTE(SUBSTITUTE(SUBSTITUTE(SUBSTITUTE(SUBSTITUTE(A701,"~","{t}"),"*","{s}"),"?","{q}"),"&lt;","{lt}"),"&gt;","{gt}"),"=","{eq}"))</f>
        <v/>
      </c>
    </row>
    <row r="702" spans="1:12" x14ac:dyDescent="0.25">
      <c r="A702" s="5"/>
      <c r="B702" s="5"/>
      <c r="C702" s="8"/>
      <c r="D702" s="8"/>
      <c r="E702" s="12"/>
      <c r="F702" s="12"/>
      <c r="G702" s="13" t="str">
        <f>IF(OR(I702="Open",I702="Partially paid",I702="Due today",I702="Overdue",I702="Partially paid · overdue",I702="Paid",I702="Set as-of date"),ROUND(E702-IF(F702="",0,F702),2),"")</f>
        <v/>
      </c>
      <c r="H702" s="8"/>
      <c r="I702" s="14" t="str">
        <f>IF(AND(A702="",B702="",C702="",D702="",E702="",F702="",H702=""),"",IF(OR(A702="",B702="",C702="",D702="",E702=""),"Incomplete",IF(COUNTIF($L$5:$L$1004,L702)&gt;1,"Check invoice #",IF(OR(COUNT(E702)=0,AND(F702&lt;&gt;"",COUNT(F702)=0)),"Check payment",IF(OR(E702&lt;0,IF(F702="",0,F702)&lt;0,IF(F702="",0,F702)&gt;E702),"Check payment",IF(OR(COUNT(C702)=0,COUNT(D702)=0),"Check dates",IF(D702&lt;C702,"Check dates",IF(ROUND(E702-IF(F702="",0,F702),2)=0,"Paid",IF(Setup!$B$4="","Set as-of date",IF(D702=Setup!$B$4,"Due today",IF(D702&lt;Setup!$B$4,IF(IF(F702="",0,F702)&gt;0,"Partially paid · overdue","Overdue"),IF(IF(F702="",0,F702)&gt;0,"Partially paid","Open"))))))))))))</f>
        <v/>
      </c>
      <c r="J702" s="15" t="str">
        <f>IF(OR(I702="Overdue",I702="Partially paid · overdue"),DATEDIF(D702,Setup!$B$4,"D"),IF(OR(I702="Open",I702="Partially paid",I702="Due today"),0,""))</f>
        <v/>
      </c>
      <c r="K702" s="5"/>
      <c r="L702" t="str">
        <f>IF(A702="","","k"&amp;SUBSTITUTE(SUBSTITUTE(SUBSTITUTE(SUBSTITUTE(SUBSTITUTE(SUBSTITUTE(A702,"~","{t}"),"*","{s}"),"?","{q}"),"&lt;","{lt}"),"&gt;","{gt}"),"=","{eq}"))</f>
        <v/>
      </c>
    </row>
    <row r="703" spans="1:12" x14ac:dyDescent="0.25">
      <c r="A703" s="5"/>
      <c r="B703" s="5"/>
      <c r="C703" s="8"/>
      <c r="D703" s="8"/>
      <c r="E703" s="12"/>
      <c r="F703" s="12"/>
      <c r="G703" s="13" t="str">
        <f>IF(OR(I703="Open",I703="Partially paid",I703="Due today",I703="Overdue",I703="Partially paid · overdue",I703="Paid",I703="Set as-of date"),ROUND(E703-IF(F703="",0,F703),2),"")</f>
        <v/>
      </c>
      <c r="H703" s="8"/>
      <c r="I703" s="14" t="str">
        <f>IF(AND(A703="",B703="",C703="",D703="",E703="",F703="",H703=""),"",IF(OR(A703="",B703="",C703="",D703="",E703=""),"Incomplete",IF(COUNTIF($L$5:$L$1004,L703)&gt;1,"Check invoice #",IF(OR(COUNT(E703)=0,AND(F703&lt;&gt;"",COUNT(F703)=0)),"Check payment",IF(OR(E703&lt;0,IF(F703="",0,F703)&lt;0,IF(F703="",0,F703)&gt;E703),"Check payment",IF(OR(COUNT(C703)=0,COUNT(D703)=0),"Check dates",IF(D703&lt;C703,"Check dates",IF(ROUND(E703-IF(F703="",0,F703),2)=0,"Paid",IF(Setup!$B$4="","Set as-of date",IF(D703=Setup!$B$4,"Due today",IF(D703&lt;Setup!$B$4,IF(IF(F703="",0,F703)&gt;0,"Partially paid · overdue","Overdue"),IF(IF(F703="",0,F703)&gt;0,"Partially paid","Open"))))))))))))</f>
        <v/>
      </c>
      <c r="J703" s="15" t="str">
        <f>IF(OR(I703="Overdue",I703="Partially paid · overdue"),DATEDIF(D703,Setup!$B$4,"D"),IF(OR(I703="Open",I703="Partially paid",I703="Due today"),0,""))</f>
        <v/>
      </c>
      <c r="K703" s="5"/>
      <c r="L703" t="str">
        <f>IF(A703="","","k"&amp;SUBSTITUTE(SUBSTITUTE(SUBSTITUTE(SUBSTITUTE(SUBSTITUTE(SUBSTITUTE(A703,"~","{t}"),"*","{s}"),"?","{q}"),"&lt;","{lt}"),"&gt;","{gt}"),"=","{eq}"))</f>
        <v/>
      </c>
    </row>
    <row r="704" spans="1:12" x14ac:dyDescent="0.25">
      <c r="A704" s="5"/>
      <c r="B704" s="5"/>
      <c r="C704" s="8"/>
      <c r="D704" s="8"/>
      <c r="E704" s="12"/>
      <c r="F704" s="12"/>
      <c r="G704" s="13" t="str">
        <f>IF(OR(I704="Open",I704="Partially paid",I704="Due today",I704="Overdue",I704="Partially paid · overdue",I704="Paid",I704="Set as-of date"),ROUND(E704-IF(F704="",0,F704),2),"")</f>
        <v/>
      </c>
      <c r="H704" s="8"/>
      <c r="I704" s="14" t="str">
        <f>IF(AND(A704="",B704="",C704="",D704="",E704="",F704="",H704=""),"",IF(OR(A704="",B704="",C704="",D704="",E704=""),"Incomplete",IF(COUNTIF($L$5:$L$1004,L704)&gt;1,"Check invoice #",IF(OR(COUNT(E704)=0,AND(F704&lt;&gt;"",COUNT(F704)=0)),"Check payment",IF(OR(E704&lt;0,IF(F704="",0,F704)&lt;0,IF(F704="",0,F704)&gt;E704),"Check payment",IF(OR(COUNT(C704)=0,COUNT(D704)=0),"Check dates",IF(D704&lt;C704,"Check dates",IF(ROUND(E704-IF(F704="",0,F704),2)=0,"Paid",IF(Setup!$B$4="","Set as-of date",IF(D704=Setup!$B$4,"Due today",IF(D704&lt;Setup!$B$4,IF(IF(F704="",0,F704)&gt;0,"Partially paid · overdue","Overdue"),IF(IF(F704="",0,F704)&gt;0,"Partially paid","Open"))))))))))))</f>
        <v/>
      </c>
      <c r="J704" s="15" t="str">
        <f>IF(OR(I704="Overdue",I704="Partially paid · overdue"),DATEDIF(D704,Setup!$B$4,"D"),IF(OR(I704="Open",I704="Partially paid",I704="Due today"),0,""))</f>
        <v/>
      </c>
      <c r="K704" s="5"/>
      <c r="L704" t="str">
        <f>IF(A704="","","k"&amp;SUBSTITUTE(SUBSTITUTE(SUBSTITUTE(SUBSTITUTE(SUBSTITUTE(SUBSTITUTE(A704,"~","{t}"),"*","{s}"),"?","{q}"),"&lt;","{lt}"),"&gt;","{gt}"),"=","{eq}"))</f>
        <v/>
      </c>
    </row>
    <row r="705" spans="1:12" x14ac:dyDescent="0.25">
      <c r="A705" s="5"/>
      <c r="B705" s="5"/>
      <c r="C705" s="8"/>
      <c r="D705" s="8"/>
      <c r="E705" s="12"/>
      <c r="F705" s="12"/>
      <c r="G705" s="13" t="str">
        <f>IF(OR(I705="Open",I705="Partially paid",I705="Due today",I705="Overdue",I705="Partially paid · overdue",I705="Paid",I705="Set as-of date"),ROUND(E705-IF(F705="",0,F705),2),"")</f>
        <v/>
      </c>
      <c r="H705" s="8"/>
      <c r="I705" s="14" t="str">
        <f>IF(AND(A705="",B705="",C705="",D705="",E705="",F705="",H705=""),"",IF(OR(A705="",B705="",C705="",D705="",E705=""),"Incomplete",IF(COUNTIF($L$5:$L$1004,L705)&gt;1,"Check invoice #",IF(OR(COUNT(E705)=0,AND(F705&lt;&gt;"",COUNT(F705)=0)),"Check payment",IF(OR(E705&lt;0,IF(F705="",0,F705)&lt;0,IF(F705="",0,F705)&gt;E705),"Check payment",IF(OR(COUNT(C705)=0,COUNT(D705)=0),"Check dates",IF(D705&lt;C705,"Check dates",IF(ROUND(E705-IF(F705="",0,F705),2)=0,"Paid",IF(Setup!$B$4="","Set as-of date",IF(D705=Setup!$B$4,"Due today",IF(D705&lt;Setup!$B$4,IF(IF(F705="",0,F705)&gt;0,"Partially paid · overdue","Overdue"),IF(IF(F705="",0,F705)&gt;0,"Partially paid","Open"))))))))))))</f>
        <v/>
      </c>
      <c r="J705" s="15" t="str">
        <f>IF(OR(I705="Overdue",I705="Partially paid · overdue"),DATEDIF(D705,Setup!$B$4,"D"),IF(OR(I705="Open",I705="Partially paid",I705="Due today"),0,""))</f>
        <v/>
      </c>
      <c r="K705" s="5"/>
      <c r="L705" t="str">
        <f>IF(A705="","","k"&amp;SUBSTITUTE(SUBSTITUTE(SUBSTITUTE(SUBSTITUTE(SUBSTITUTE(SUBSTITUTE(A705,"~","{t}"),"*","{s}"),"?","{q}"),"&lt;","{lt}"),"&gt;","{gt}"),"=","{eq}"))</f>
        <v/>
      </c>
    </row>
    <row r="706" spans="1:12" x14ac:dyDescent="0.25">
      <c r="A706" s="5"/>
      <c r="B706" s="5"/>
      <c r="C706" s="8"/>
      <c r="D706" s="8"/>
      <c r="E706" s="12"/>
      <c r="F706" s="12"/>
      <c r="G706" s="13" t="str">
        <f>IF(OR(I706="Open",I706="Partially paid",I706="Due today",I706="Overdue",I706="Partially paid · overdue",I706="Paid",I706="Set as-of date"),ROUND(E706-IF(F706="",0,F706),2),"")</f>
        <v/>
      </c>
      <c r="H706" s="8"/>
      <c r="I706" s="14" t="str">
        <f>IF(AND(A706="",B706="",C706="",D706="",E706="",F706="",H706=""),"",IF(OR(A706="",B706="",C706="",D706="",E706=""),"Incomplete",IF(COUNTIF($L$5:$L$1004,L706)&gt;1,"Check invoice #",IF(OR(COUNT(E706)=0,AND(F706&lt;&gt;"",COUNT(F706)=0)),"Check payment",IF(OR(E706&lt;0,IF(F706="",0,F706)&lt;0,IF(F706="",0,F706)&gt;E706),"Check payment",IF(OR(COUNT(C706)=0,COUNT(D706)=0),"Check dates",IF(D706&lt;C706,"Check dates",IF(ROUND(E706-IF(F706="",0,F706),2)=0,"Paid",IF(Setup!$B$4="","Set as-of date",IF(D706=Setup!$B$4,"Due today",IF(D706&lt;Setup!$B$4,IF(IF(F706="",0,F706)&gt;0,"Partially paid · overdue","Overdue"),IF(IF(F706="",0,F706)&gt;0,"Partially paid","Open"))))))))))))</f>
        <v/>
      </c>
      <c r="J706" s="15" t="str">
        <f>IF(OR(I706="Overdue",I706="Partially paid · overdue"),DATEDIF(D706,Setup!$B$4,"D"),IF(OR(I706="Open",I706="Partially paid",I706="Due today"),0,""))</f>
        <v/>
      </c>
      <c r="K706" s="5"/>
      <c r="L706" t="str">
        <f>IF(A706="","","k"&amp;SUBSTITUTE(SUBSTITUTE(SUBSTITUTE(SUBSTITUTE(SUBSTITUTE(SUBSTITUTE(A706,"~","{t}"),"*","{s}"),"?","{q}"),"&lt;","{lt}"),"&gt;","{gt}"),"=","{eq}"))</f>
        <v/>
      </c>
    </row>
    <row r="707" spans="1:12" x14ac:dyDescent="0.25">
      <c r="A707" s="5"/>
      <c r="B707" s="5"/>
      <c r="C707" s="8"/>
      <c r="D707" s="8"/>
      <c r="E707" s="12"/>
      <c r="F707" s="12"/>
      <c r="G707" s="13" t="str">
        <f>IF(OR(I707="Open",I707="Partially paid",I707="Due today",I707="Overdue",I707="Partially paid · overdue",I707="Paid",I707="Set as-of date"),ROUND(E707-IF(F707="",0,F707),2),"")</f>
        <v/>
      </c>
      <c r="H707" s="8"/>
      <c r="I707" s="14" t="str">
        <f>IF(AND(A707="",B707="",C707="",D707="",E707="",F707="",H707=""),"",IF(OR(A707="",B707="",C707="",D707="",E707=""),"Incomplete",IF(COUNTIF($L$5:$L$1004,L707)&gt;1,"Check invoice #",IF(OR(COUNT(E707)=0,AND(F707&lt;&gt;"",COUNT(F707)=0)),"Check payment",IF(OR(E707&lt;0,IF(F707="",0,F707)&lt;0,IF(F707="",0,F707)&gt;E707),"Check payment",IF(OR(COUNT(C707)=0,COUNT(D707)=0),"Check dates",IF(D707&lt;C707,"Check dates",IF(ROUND(E707-IF(F707="",0,F707),2)=0,"Paid",IF(Setup!$B$4="","Set as-of date",IF(D707=Setup!$B$4,"Due today",IF(D707&lt;Setup!$B$4,IF(IF(F707="",0,F707)&gt;0,"Partially paid · overdue","Overdue"),IF(IF(F707="",0,F707)&gt;0,"Partially paid","Open"))))))))))))</f>
        <v/>
      </c>
      <c r="J707" s="15" t="str">
        <f>IF(OR(I707="Overdue",I707="Partially paid · overdue"),DATEDIF(D707,Setup!$B$4,"D"),IF(OR(I707="Open",I707="Partially paid",I707="Due today"),0,""))</f>
        <v/>
      </c>
      <c r="K707" s="5"/>
      <c r="L707" t="str">
        <f>IF(A707="","","k"&amp;SUBSTITUTE(SUBSTITUTE(SUBSTITUTE(SUBSTITUTE(SUBSTITUTE(SUBSTITUTE(A707,"~","{t}"),"*","{s}"),"?","{q}"),"&lt;","{lt}"),"&gt;","{gt}"),"=","{eq}"))</f>
        <v/>
      </c>
    </row>
    <row r="708" spans="1:12" x14ac:dyDescent="0.25">
      <c r="A708" s="5"/>
      <c r="B708" s="5"/>
      <c r="C708" s="8"/>
      <c r="D708" s="8"/>
      <c r="E708" s="12"/>
      <c r="F708" s="12"/>
      <c r="G708" s="13" t="str">
        <f>IF(OR(I708="Open",I708="Partially paid",I708="Due today",I708="Overdue",I708="Partially paid · overdue",I708="Paid",I708="Set as-of date"),ROUND(E708-IF(F708="",0,F708),2),"")</f>
        <v/>
      </c>
      <c r="H708" s="8"/>
      <c r="I708" s="14" t="str">
        <f>IF(AND(A708="",B708="",C708="",D708="",E708="",F708="",H708=""),"",IF(OR(A708="",B708="",C708="",D708="",E708=""),"Incomplete",IF(COUNTIF($L$5:$L$1004,L708)&gt;1,"Check invoice #",IF(OR(COUNT(E708)=0,AND(F708&lt;&gt;"",COUNT(F708)=0)),"Check payment",IF(OR(E708&lt;0,IF(F708="",0,F708)&lt;0,IF(F708="",0,F708)&gt;E708),"Check payment",IF(OR(COUNT(C708)=0,COUNT(D708)=0),"Check dates",IF(D708&lt;C708,"Check dates",IF(ROUND(E708-IF(F708="",0,F708),2)=0,"Paid",IF(Setup!$B$4="","Set as-of date",IF(D708=Setup!$B$4,"Due today",IF(D708&lt;Setup!$B$4,IF(IF(F708="",0,F708)&gt;0,"Partially paid · overdue","Overdue"),IF(IF(F708="",0,F708)&gt;0,"Partially paid","Open"))))))))))))</f>
        <v/>
      </c>
      <c r="J708" s="15" t="str">
        <f>IF(OR(I708="Overdue",I708="Partially paid · overdue"),DATEDIF(D708,Setup!$B$4,"D"),IF(OR(I708="Open",I708="Partially paid",I708="Due today"),0,""))</f>
        <v/>
      </c>
      <c r="K708" s="5"/>
      <c r="L708" t="str">
        <f>IF(A708="","","k"&amp;SUBSTITUTE(SUBSTITUTE(SUBSTITUTE(SUBSTITUTE(SUBSTITUTE(SUBSTITUTE(A708,"~","{t}"),"*","{s}"),"?","{q}"),"&lt;","{lt}"),"&gt;","{gt}"),"=","{eq}"))</f>
        <v/>
      </c>
    </row>
    <row r="709" spans="1:12" x14ac:dyDescent="0.25">
      <c r="A709" s="5"/>
      <c r="B709" s="5"/>
      <c r="C709" s="8"/>
      <c r="D709" s="8"/>
      <c r="E709" s="12"/>
      <c r="F709" s="12"/>
      <c r="G709" s="13" t="str">
        <f>IF(OR(I709="Open",I709="Partially paid",I709="Due today",I709="Overdue",I709="Partially paid · overdue",I709="Paid",I709="Set as-of date"),ROUND(E709-IF(F709="",0,F709),2),"")</f>
        <v/>
      </c>
      <c r="H709" s="8"/>
      <c r="I709" s="14" t="str">
        <f>IF(AND(A709="",B709="",C709="",D709="",E709="",F709="",H709=""),"",IF(OR(A709="",B709="",C709="",D709="",E709=""),"Incomplete",IF(COUNTIF($L$5:$L$1004,L709)&gt;1,"Check invoice #",IF(OR(COUNT(E709)=0,AND(F709&lt;&gt;"",COUNT(F709)=0)),"Check payment",IF(OR(E709&lt;0,IF(F709="",0,F709)&lt;0,IF(F709="",0,F709)&gt;E709),"Check payment",IF(OR(COUNT(C709)=0,COUNT(D709)=0),"Check dates",IF(D709&lt;C709,"Check dates",IF(ROUND(E709-IF(F709="",0,F709),2)=0,"Paid",IF(Setup!$B$4="","Set as-of date",IF(D709=Setup!$B$4,"Due today",IF(D709&lt;Setup!$B$4,IF(IF(F709="",0,F709)&gt;0,"Partially paid · overdue","Overdue"),IF(IF(F709="",0,F709)&gt;0,"Partially paid","Open"))))))))))))</f>
        <v/>
      </c>
      <c r="J709" s="15" t="str">
        <f>IF(OR(I709="Overdue",I709="Partially paid · overdue"),DATEDIF(D709,Setup!$B$4,"D"),IF(OR(I709="Open",I709="Partially paid",I709="Due today"),0,""))</f>
        <v/>
      </c>
      <c r="K709" s="5"/>
      <c r="L709" t="str">
        <f>IF(A709="","","k"&amp;SUBSTITUTE(SUBSTITUTE(SUBSTITUTE(SUBSTITUTE(SUBSTITUTE(SUBSTITUTE(A709,"~","{t}"),"*","{s}"),"?","{q}"),"&lt;","{lt}"),"&gt;","{gt}"),"=","{eq}"))</f>
        <v/>
      </c>
    </row>
    <row r="710" spans="1:12" x14ac:dyDescent="0.25">
      <c r="A710" s="5"/>
      <c r="B710" s="5"/>
      <c r="C710" s="8"/>
      <c r="D710" s="8"/>
      <c r="E710" s="12"/>
      <c r="F710" s="12"/>
      <c r="G710" s="13" t="str">
        <f>IF(OR(I710="Open",I710="Partially paid",I710="Due today",I710="Overdue",I710="Partially paid · overdue",I710="Paid",I710="Set as-of date"),ROUND(E710-IF(F710="",0,F710),2),"")</f>
        <v/>
      </c>
      <c r="H710" s="8"/>
      <c r="I710" s="14" t="str">
        <f>IF(AND(A710="",B710="",C710="",D710="",E710="",F710="",H710=""),"",IF(OR(A710="",B710="",C710="",D710="",E710=""),"Incomplete",IF(COUNTIF($L$5:$L$1004,L710)&gt;1,"Check invoice #",IF(OR(COUNT(E710)=0,AND(F710&lt;&gt;"",COUNT(F710)=0)),"Check payment",IF(OR(E710&lt;0,IF(F710="",0,F710)&lt;0,IF(F710="",0,F710)&gt;E710),"Check payment",IF(OR(COUNT(C710)=0,COUNT(D710)=0),"Check dates",IF(D710&lt;C710,"Check dates",IF(ROUND(E710-IF(F710="",0,F710),2)=0,"Paid",IF(Setup!$B$4="","Set as-of date",IF(D710=Setup!$B$4,"Due today",IF(D710&lt;Setup!$B$4,IF(IF(F710="",0,F710)&gt;0,"Partially paid · overdue","Overdue"),IF(IF(F710="",0,F710)&gt;0,"Partially paid","Open"))))))))))))</f>
        <v/>
      </c>
      <c r="J710" s="15" t="str">
        <f>IF(OR(I710="Overdue",I710="Partially paid · overdue"),DATEDIF(D710,Setup!$B$4,"D"),IF(OR(I710="Open",I710="Partially paid",I710="Due today"),0,""))</f>
        <v/>
      </c>
      <c r="K710" s="5"/>
      <c r="L710" t="str">
        <f>IF(A710="","","k"&amp;SUBSTITUTE(SUBSTITUTE(SUBSTITUTE(SUBSTITUTE(SUBSTITUTE(SUBSTITUTE(A710,"~","{t}"),"*","{s}"),"?","{q}"),"&lt;","{lt}"),"&gt;","{gt}"),"=","{eq}"))</f>
        <v/>
      </c>
    </row>
    <row r="711" spans="1:12" x14ac:dyDescent="0.25">
      <c r="A711" s="5"/>
      <c r="B711" s="5"/>
      <c r="C711" s="8"/>
      <c r="D711" s="8"/>
      <c r="E711" s="12"/>
      <c r="F711" s="12"/>
      <c r="G711" s="13" t="str">
        <f>IF(OR(I711="Open",I711="Partially paid",I711="Due today",I711="Overdue",I711="Partially paid · overdue",I711="Paid",I711="Set as-of date"),ROUND(E711-IF(F711="",0,F711),2),"")</f>
        <v/>
      </c>
      <c r="H711" s="8"/>
      <c r="I711" s="14" t="str">
        <f>IF(AND(A711="",B711="",C711="",D711="",E711="",F711="",H711=""),"",IF(OR(A711="",B711="",C711="",D711="",E711=""),"Incomplete",IF(COUNTIF($L$5:$L$1004,L711)&gt;1,"Check invoice #",IF(OR(COUNT(E711)=0,AND(F711&lt;&gt;"",COUNT(F711)=0)),"Check payment",IF(OR(E711&lt;0,IF(F711="",0,F711)&lt;0,IF(F711="",0,F711)&gt;E711),"Check payment",IF(OR(COUNT(C711)=0,COUNT(D711)=0),"Check dates",IF(D711&lt;C711,"Check dates",IF(ROUND(E711-IF(F711="",0,F711),2)=0,"Paid",IF(Setup!$B$4="","Set as-of date",IF(D711=Setup!$B$4,"Due today",IF(D711&lt;Setup!$B$4,IF(IF(F711="",0,F711)&gt;0,"Partially paid · overdue","Overdue"),IF(IF(F711="",0,F711)&gt;0,"Partially paid","Open"))))))))))))</f>
        <v/>
      </c>
      <c r="J711" s="15" t="str">
        <f>IF(OR(I711="Overdue",I711="Partially paid · overdue"),DATEDIF(D711,Setup!$B$4,"D"),IF(OR(I711="Open",I711="Partially paid",I711="Due today"),0,""))</f>
        <v/>
      </c>
      <c r="K711" s="5"/>
      <c r="L711" t="str">
        <f>IF(A711="","","k"&amp;SUBSTITUTE(SUBSTITUTE(SUBSTITUTE(SUBSTITUTE(SUBSTITUTE(SUBSTITUTE(A711,"~","{t}"),"*","{s}"),"?","{q}"),"&lt;","{lt}"),"&gt;","{gt}"),"=","{eq}"))</f>
        <v/>
      </c>
    </row>
    <row r="712" spans="1:12" x14ac:dyDescent="0.25">
      <c r="A712" s="5"/>
      <c r="B712" s="5"/>
      <c r="C712" s="8"/>
      <c r="D712" s="8"/>
      <c r="E712" s="12"/>
      <c r="F712" s="12"/>
      <c r="G712" s="13" t="str">
        <f>IF(OR(I712="Open",I712="Partially paid",I712="Due today",I712="Overdue",I712="Partially paid · overdue",I712="Paid",I712="Set as-of date"),ROUND(E712-IF(F712="",0,F712),2),"")</f>
        <v/>
      </c>
      <c r="H712" s="8"/>
      <c r="I712" s="14" t="str">
        <f>IF(AND(A712="",B712="",C712="",D712="",E712="",F712="",H712=""),"",IF(OR(A712="",B712="",C712="",D712="",E712=""),"Incomplete",IF(COUNTIF($L$5:$L$1004,L712)&gt;1,"Check invoice #",IF(OR(COUNT(E712)=0,AND(F712&lt;&gt;"",COUNT(F712)=0)),"Check payment",IF(OR(E712&lt;0,IF(F712="",0,F712)&lt;0,IF(F712="",0,F712)&gt;E712),"Check payment",IF(OR(COUNT(C712)=0,COUNT(D712)=0),"Check dates",IF(D712&lt;C712,"Check dates",IF(ROUND(E712-IF(F712="",0,F712),2)=0,"Paid",IF(Setup!$B$4="","Set as-of date",IF(D712=Setup!$B$4,"Due today",IF(D712&lt;Setup!$B$4,IF(IF(F712="",0,F712)&gt;0,"Partially paid · overdue","Overdue"),IF(IF(F712="",0,F712)&gt;0,"Partially paid","Open"))))))))))))</f>
        <v/>
      </c>
      <c r="J712" s="15" t="str">
        <f>IF(OR(I712="Overdue",I712="Partially paid · overdue"),DATEDIF(D712,Setup!$B$4,"D"),IF(OR(I712="Open",I712="Partially paid",I712="Due today"),0,""))</f>
        <v/>
      </c>
      <c r="K712" s="5"/>
      <c r="L712" t="str">
        <f>IF(A712="","","k"&amp;SUBSTITUTE(SUBSTITUTE(SUBSTITUTE(SUBSTITUTE(SUBSTITUTE(SUBSTITUTE(A712,"~","{t}"),"*","{s}"),"?","{q}"),"&lt;","{lt}"),"&gt;","{gt}"),"=","{eq}"))</f>
        <v/>
      </c>
    </row>
    <row r="713" spans="1:12" x14ac:dyDescent="0.25">
      <c r="A713" s="5"/>
      <c r="B713" s="5"/>
      <c r="C713" s="8"/>
      <c r="D713" s="8"/>
      <c r="E713" s="12"/>
      <c r="F713" s="12"/>
      <c r="G713" s="13" t="str">
        <f>IF(OR(I713="Open",I713="Partially paid",I713="Due today",I713="Overdue",I713="Partially paid · overdue",I713="Paid",I713="Set as-of date"),ROUND(E713-IF(F713="",0,F713),2),"")</f>
        <v/>
      </c>
      <c r="H713" s="8"/>
      <c r="I713" s="14" t="str">
        <f>IF(AND(A713="",B713="",C713="",D713="",E713="",F713="",H713=""),"",IF(OR(A713="",B713="",C713="",D713="",E713=""),"Incomplete",IF(COUNTIF($L$5:$L$1004,L713)&gt;1,"Check invoice #",IF(OR(COUNT(E713)=0,AND(F713&lt;&gt;"",COUNT(F713)=0)),"Check payment",IF(OR(E713&lt;0,IF(F713="",0,F713)&lt;0,IF(F713="",0,F713)&gt;E713),"Check payment",IF(OR(COUNT(C713)=0,COUNT(D713)=0),"Check dates",IF(D713&lt;C713,"Check dates",IF(ROUND(E713-IF(F713="",0,F713),2)=0,"Paid",IF(Setup!$B$4="","Set as-of date",IF(D713=Setup!$B$4,"Due today",IF(D713&lt;Setup!$B$4,IF(IF(F713="",0,F713)&gt;0,"Partially paid · overdue","Overdue"),IF(IF(F713="",0,F713)&gt;0,"Partially paid","Open"))))))))))))</f>
        <v/>
      </c>
      <c r="J713" s="15" t="str">
        <f>IF(OR(I713="Overdue",I713="Partially paid · overdue"),DATEDIF(D713,Setup!$B$4,"D"),IF(OR(I713="Open",I713="Partially paid",I713="Due today"),0,""))</f>
        <v/>
      </c>
      <c r="K713" s="5"/>
      <c r="L713" t="str">
        <f>IF(A713="","","k"&amp;SUBSTITUTE(SUBSTITUTE(SUBSTITUTE(SUBSTITUTE(SUBSTITUTE(SUBSTITUTE(A713,"~","{t}"),"*","{s}"),"?","{q}"),"&lt;","{lt}"),"&gt;","{gt}"),"=","{eq}"))</f>
        <v/>
      </c>
    </row>
    <row r="714" spans="1:12" x14ac:dyDescent="0.25">
      <c r="A714" s="5"/>
      <c r="B714" s="5"/>
      <c r="C714" s="8"/>
      <c r="D714" s="8"/>
      <c r="E714" s="12"/>
      <c r="F714" s="12"/>
      <c r="G714" s="13" t="str">
        <f>IF(OR(I714="Open",I714="Partially paid",I714="Due today",I714="Overdue",I714="Partially paid · overdue",I714="Paid",I714="Set as-of date"),ROUND(E714-IF(F714="",0,F714),2),"")</f>
        <v/>
      </c>
      <c r="H714" s="8"/>
      <c r="I714" s="14" t="str">
        <f>IF(AND(A714="",B714="",C714="",D714="",E714="",F714="",H714=""),"",IF(OR(A714="",B714="",C714="",D714="",E714=""),"Incomplete",IF(COUNTIF($L$5:$L$1004,L714)&gt;1,"Check invoice #",IF(OR(COUNT(E714)=0,AND(F714&lt;&gt;"",COUNT(F714)=0)),"Check payment",IF(OR(E714&lt;0,IF(F714="",0,F714)&lt;0,IF(F714="",0,F714)&gt;E714),"Check payment",IF(OR(COUNT(C714)=0,COUNT(D714)=0),"Check dates",IF(D714&lt;C714,"Check dates",IF(ROUND(E714-IF(F714="",0,F714),2)=0,"Paid",IF(Setup!$B$4="","Set as-of date",IF(D714=Setup!$B$4,"Due today",IF(D714&lt;Setup!$B$4,IF(IF(F714="",0,F714)&gt;0,"Partially paid · overdue","Overdue"),IF(IF(F714="",0,F714)&gt;0,"Partially paid","Open"))))))))))))</f>
        <v/>
      </c>
      <c r="J714" s="15" t="str">
        <f>IF(OR(I714="Overdue",I714="Partially paid · overdue"),DATEDIF(D714,Setup!$B$4,"D"),IF(OR(I714="Open",I714="Partially paid",I714="Due today"),0,""))</f>
        <v/>
      </c>
      <c r="K714" s="5"/>
      <c r="L714" t="str">
        <f>IF(A714="","","k"&amp;SUBSTITUTE(SUBSTITUTE(SUBSTITUTE(SUBSTITUTE(SUBSTITUTE(SUBSTITUTE(A714,"~","{t}"),"*","{s}"),"?","{q}"),"&lt;","{lt}"),"&gt;","{gt}"),"=","{eq}"))</f>
        <v/>
      </c>
    </row>
    <row r="715" spans="1:12" x14ac:dyDescent="0.25">
      <c r="A715" s="5"/>
      <c r="B715" s="5"/>
      <c r="C715" s="8"/>
      <c r="D715" s="8"/>
      <c r="E715" s="12"/>
      <c r="F715" s="12"/>
      <c r="G715" s="13" t="str">
        <f>IF(OR(I715="Open",I715="Partially paid",I715="Due today",I715="Overdue",I715="Partially paid · overdue",I715="Paid",I715="Set as-of date"),ROUND(E715-IF(F715="",0,F715),2),"")</f>
        <v/>
      </c>
      <c r="H715" s="8"/>
      <c r="I715" s="14" t="str">
        <f>IF(AND(A715="",B715="",C715="",D715="",E715="",F715="",H715=""),"",IF(OR(A715="",B715="",C715="",D715="",E715=""),"Incomplete",IF(COUNTIF($L$5:$L$1004,L715)&gt;1,"Check invoice #",IF(OR(COUNT(E715)=0,AND(F715&lt;&gt;"",COUNT(F715)=0)),"Check payment",IF(OR(E715&lt;0,IF(F715="",0,F715)&lt;0,IF(F715="",0,F715)&gt;E715),"Check payment",IF(OR(COUNT(C715)=0,COUNT(D715)=0),"Check dates",IF(D715&lt;C715,"Check dates",IF(ROUND(E715-IF(F715="",0,F715),2)=0,"Paid",IF(Setup!$B$4="","Set as-of date",IF(D715=Setup!$B$4,"Due today",IF(D715&lt;Setup!$B$4,IF(IF(F715="",0,F715)&gt;0,"Partially paid · overdue","Overdue"),IF(IF(F715="",0,F715)&gt;0,"Partially paid","Open"))))))))))))</f>
        <v/>
      </c>
      <c r="J715" s="15" t="str">
        <f>IF(OR(I715="Overdue",I715="Partially paid · overdue"),DATEDIF(D715,Setup!$B$4,"D"),IF(OR(I715="Open",I715="Partially paid",I715="Due today"),0,""))</f>
        <v/>
      </c>
      <c r="K715" s="5"/>
      <c r="L715" t="str">
        <f>IF(A715="","","k"&amp;SUBSTITUTE(SUBSTITUTE(SUBSTITUTE(SUBSTITUTE(SUBSTITUTE(SUBSTITUTE(A715,"~","{t}"),"*","{s}"),"?","{q}"),"&lt;","{lt}"),"&gt;","{gt}"),"=","{eq}"))</f>
        <v/>
      </c>
    </row>
    <row r="716" spans="1:12" x14ac:dyDescent="0.25">
      <c r="A716" s="5"/>
      <c r="B716" s="5"/>
      <c r="C716" s="8"/>
      <c r="D716" s="8"/>
      <c r="E716" s="12"/>
      <c r="F716" s="12"/>
      <c r="G716" s="13" t="str">
        <f>IF(OR(I716="Open",I716="Partially paid",I716="Due today",I716="Overdue",I716="Partially paid · overdue",I716="Paid",I716="Set as-of date"),ROUND(E716-IF(F716="",0,F716),2),"")</f>
        <v/>
      </c>
      <c r="H716" s="8"/>
      <c r="I716" s="14" t="str">
        <f>IF(AND(A716="",B716="",C716="",D716="",E716="",F716="",H716=""),"",IF(OR(A716="",B716="",C716="",D716="",E716=""),"Incomplete",IF(COUNTIF($L$5:$L$1004,L716)&gt;1,"Check invoice #",IF(OR(COUNT(E716)=0,AND(F716&lt;&gt;"",COUNT(F716)=0)),"Check payment",IF(OR(E716&lt;0,IF(F716="",0,F716)&lt;0,IF(F716="",0,F716)&gt;E716),"Check payment",IF(OR(COUNT(C716)=0,COUNT(D716)=0),"Check dates",IF(D716&lt;C716,"Check dates",IF(ROUND(E716-IF(F716="",0,F716),2)=0,"Paid",IF(Setup!$B$4="","Set as-of date",IF(D716=Setup!$B$4,"Due today",IF(D716&lt;Setup!$B$4,IF(IF(F716="",0,F716)&gt;0,"Partially paid · overdue","Overdue"),IF(IF(F716="",0,F716)&gt;0,"Partially paid","Open"))))))))))))</f>
        <v/>
      </c>
      <c r="J716" s="15" t="str">
        <f>IF(OR(I716="Overdue",I716="Partially paid · overdue"),DATEDIF(D716,Setup!$B$4,"D"),IF(OR(I716="Open",I716="Partially paid",I716="Due today"),0,""))</f>
        <v/>
      </c>
      <c r="K716" s="5"/>
      <c r="L716" t="str">
        <f>IF(A716="","","k"&amp;SUBSTITUTE(SUBSTITUTE(SUBSTITUTE(SUBSTITUTE(SUBSTITUTE(SUBSTITUTE(A716,"~","{t}"),"*","{s}"),"?","{q}"),"&lt;","{lt}"),"&gt;","{gt}"),"=","{eq}"))</f>
        <v/>
      </c>
    </row>
    <row r="717" spans="1:12" x14ac:dyDescent="0.25">
      <c r="A717" s="5"/>
      <c r="B717" s="5"/>
      <c r="C717" s="8"/>
      <c r="D717" s="8"/>
      <c r="E717" s="12"/>
      <c r="F717" s="12"/>
      <c r="G717" s="13" t="str">
        <f>IF(OR(I717="Open",I717="Partially paid",I717="Due today",I717="Overdue",I717="Partially paid · overdue",I717="Paid",I717="Set as-of date"),ROUND(E717-IF(F717="",0,F717),2),"")</f>
        <v/>
      </c>
      <c r="H717" s="8"/>
      <c r="I717" s="14" t="str">
        <f>IF(AND(A717="",B717="",C717="",D717="",E717="",F717="",H717=""),"",IF(OR(A717="",B717="",C717="",D717="",E717=""),"Incomplete",IF(COUNTIF($L$5:$L$1004,L717)&gt;1,"Check invoice #",IF(OR(COUNT(E717)=0,AND(F717&lt;&gt;"",COUNT(F717)=0)),"Check payment",IF(OR(E717&lt;0,IF(F717="",0,F717)&lt;0,IF(F717="",0,F717)&gt;E717),"Check payment",IF(OR(COUNT(C717)=0,COUNT(D717)=0),"Check dates",IF(D717&lt;C717,"Check dates",IF(ROUND(E717-IF(F717="",0,F717),2)=0,"Paid",IF(Setup!$B$4="","Set as-of date",IF(D717=Setup!$B$4,"Due today",IF(D717&lt;Setup!$B$4,IF(IF(F717="",0,F717)&gt;0,"Partially paid · overdue","Overdue"),IF(IF(F717="",0,F717)&gt;0,"Partially paid","Open"))))))))))))</f>
        <v/>
      </c>
      <c r="J717" s="15" t="str">
        <f>IF(OR(I717="Overdue",I717="Partially paid · overdue"),DATEDIF(D717,Setup!$B$4,"D"),IF(OR(I717="Open",I717="Partially paid",I717="Due today"),0,""))</f>
        <v/>
      </c>
      <c r="K717" s="5"/>
      <c r="L717" t="str">
        <f>IF(A717="","","k"&amp;SUBSTITUTE(SUBSTITUTE(SUBSTITUTE(SUBSTITUTE(SUBSTITUTE(SUBSTITUTE(A717,"~","{t}"),"*","{s}"),"?","{q}"),"&lt;","{lt}"),"&gt;","{gt}"),"=","{eq}"))</f>
        <v/>
      </c>
    </row>
    <row r="718" spans="1:12" x14ac:dyDescent="0.25">
      <c r="A718" s="5"/>
      <c r="B718" s="5"/>
      <c r="C718" s="8"/>
      <c r="D718" s="8"/>
      <c r="E718" s="12"/>
      <c r="F718" s="12"/>
      <c r="G718" s="13" t="str">
        <f>IF(OR(I718="Open",I718="Partially paid",I718="Due today",I718="Overdue",I718="Partially paid · overdue",I718="Paid",I718="Set as-of date"),ROUND(E718-IF(F718="",0,F718),2),"")</f>
        <v/>
      </c>
      <c r="H718" s="8"/>
      <c r="I718" s="14" t="str">
        <f>IF(AND(A718="",B718="",C718="",D718="",E718="",F718="",H718=""),"",IF(OR(A718="",B718="",C718="",D718="",E718=""),"Incomplete",IF(COUNTIF($L$5:$L$1004,L718)&gt;1,"Check invoice #",IF(OR(COUNT(E718)=0,AND(F718&lt;&gt;"",COUNT(F718)=0)),"Check payment",IF(OR(E718&lt;0,IF(F718="",0,F718)&lt;0,IF(F718="",0,F718)&gt;E718),"Check payment",IF(OR(COUNT(C718)=0,COUNT(D718)=0),"Check dates",IF(D718&lt;C718,"Check dates",IF(ROUND(E718-IF(F718="",0,F718),2)=0,"Paid",IF(Setup!$B$4="","Set as-of date",IF(D718=Setup!$B$4,"Due today",IF(D718&lt;Setup!$B$4,IF(IF(F718="",0,F718)&gt;0,"Partially paid · overdue","Overdue"),IF(IF(F718="",0,F718)&gt;0,"Partially paid","Open"))))))))))))</f>
        <v/>
      </c>
      <c r="J718" s="15" t="str">
        <f>IF(OR(I718="Overdue",I718="Partially paid · overdue"),DATEDIF(D718,Setup!$B$4,"D"),IF(OR(I718="Open",I718="Partially paid",I718="Due today"),0,""))</f>
        <v/>
      </c>
      <c r="K718" s="5"/>
      <c r="L718" t="str">
        <f>IF(A718="","","k"&amp;SUBSTITUTE(SUBSTITUTE(SUBSTITUTE(SUBSTITUTE(SUBSTITUTE(SUBSTITUTE(A718,"~","{t}"),"*","{s}"),"?","{q}"),"&lt;","{lt}"),"&gt;","{gt}"),"=","{eq}"))</f>
        <v/>
      </c>
    </row>
    <row r="719" spans="1:12" x14ac:dyDescent="0.25">
      <c r="A719" s="5"/>
      <c r="B719" s="5"/>
      <c r="C719" s="8"/>
      <c r="D719" s="8"/>
      <c r="E719" s="12"/>
      <c r="F719" s="12"/>
      <c r="G719" s="13" t="str">
        <f>IF(OR(I719="Open",I719="Partially paid",I719="Due today",I719="Overdue",I719="Partially paid · overdue",I719="Paid",I719="Set as-of date"),ROUND(E719-IF(F719="",0,F719),2),"")</f>
        <v/>
      </c>
      <c r="H719" s="8"/>
      <c r="I719" s="14" t="str">
        <f>IF(AND(A719="",B719="",C719="",D719="",E719="",F719="",H719=""),"",IF(OR(A719="",B719="",C719="",D719="",E719=""),"Incomplete",IF(COUNTIF($L$5:$L$1004,L719)&gt;1,"Check invoice #",IF(OR(COUNT(E719)=0,AND(F719&lt;&gt;"",COUNT(F719)=0)),"Check payment",IF(OR(E719&lt;0,IF(F719="",0,F719)&lt;0,IF(F719="",0,F719)&gt;E719),"Check payment",IF(OR(COUNT(C719)=0,COUNT(D719)=0),"Check dates",IF(D719&lt;C719,"Check dates",IF(ROUND(E719-IF(F719="",0,F719),2)=0,"Paid",IF(Setup!$B$4="","Set as-of date",IF(D719=Setup!$B$4,"Due today",IF(D719&lt;Setup!$B$4,IF(IF(F719="",0,F719)&gt;0,"Partially paid · overdue","Overdue"),IF(IF(F719="",0,F719)&gt;0,"Partially paid","Open"))))))))))))</f>
        <v/>
      </c>
      <c r="J719" s="15" t="str">
        <f>IF(OR(I719="Overdue",I719="Partially paid · overdue"),DATEDIF(D719,Setup!$B$4,"D"),IF(OR(I719="Open",I719="Partially paid",I719="Due today"),0,""))</f>
        <v/>
      </c>
      <c r="K719" s="5"/>
      <c r="L719" t="str">
        <f>IF(A719="","","k"&amp;SUBSTITUTE(SUBSTITUTE(SUBSTITUTE(SUBSTITUTE(SUBSTITUTE(SUBSTITUTE(A719,"~","{t}"),"*","{s}"),"?","{q}"),"&lt;","{lt}"),"&gt;","{gt}"),"=","{eq}"))</f>
        <v/>
      </c>
    </row>
    <row r="720" spans="1:12" x14ac:dyDescent="0.25">
      <c r="A720" s="5"/>
      <c r="B720" s="5"/>
      <c r="C720" s="8"/>
      <c r="D720" s="8"/>
      <c r="E720" s="12"/>
      <c r="F720" s="12"/>
      <c r="G720" s="13" t="str">
        <f>IF(OR(I720="Open",I720="Partially paid",I720="Due today",I720="Overdue",I720="Partially paid · overdue",I720="Paid",I720="Set as-of date"),ROUND(E720-IF(F720="",0,F720),2),"")</f>
        <v/>
      </c>
      <c r="H720" s="8"/>
      <c r="I720" s="14" t="str">
        <f>IF(AND(A720="",B720="",C720="",D720="",E720="",F720="",H720=""),"",IF(OR(A720="",B720="",C720="",D720="",E720=""),"Incomplete",IF(COUNTIF($L$5:$L$1004,L720)&gt;1,"Check invoice #",IF(OR(COUNT(E720)=0,AND(F720&lt;&gt;"",COUNT(F720)=0)),"Check payment",IF(OR(E720&lt;0,IF(F720="",0,F720)&lt;0,IF(F720="",0,F720)&gt;E720),"Check payment",IF(OR(COUNT(C720)=0,COUNT(D720)=0),"Check dates",IF(D720&lt;C720,"Check dates",IF(ROUND(E720-IF(F720="",0,F720),2)=0,"Paid",IF(Setup!$B$4="","Set as-of date",IF(D720=Setup!$B$4,"Due today",IF(D720&lt;Setup!$B$4,IF(IF(F720="",0,F720)&gt;0,"Partially paid · overdue","Overdue"),IF(IF(F720="",0,F720)&gt;0,"Partially paid","Open"))))))))))))</f>
        <v/>
      </c>
      <c r="J720" s="15" t="str">
        <f>IF(OR(I720="Overdue",I720="Partially paid · overdue"),DATEDIF(D720,Setup!$B$4,"D"),IF(OR(I720="Open",I720="Partially paid",I720="Due today"),0,""))</f>
        <v/>
      </c>
      <c r="K720" s="5"/>
      <c r="L720" t="str">
        <f>IF(A720="","","k"&amp;SUBSTITUTE(SUBSTITUTE(SUBSTITUTE(SUBSTITUTE(SUBSTITUTE(SUBSTITUTE(A720,"~","{t}"),"*","{s}"),"?","{q}"),"&lt;","{lt}"),"&gt;","{gt}"),"=","{eq}"))</f>
        <v/>
      </c>
    </row>
    <row r="721" spans="1:12" x14ac:dyDescent="0.25">
      <c r="A721" s="5"/>
      <c r="B721" s="5"/>
      <c r="C721" s="8"/>
      <c r="D721" s="8"/>
      <c r="E721" s="12"/>
      <c r="F721" s="12"/>
      <c r="G721" s="13" t="str">
        <f>IF(OR(I721="Open",I721="Partially paid",I721="Due today",I721="Overdue",I721="Partially paid · overdue",I721="Paid",I721="Set as-of date"),ROUND(E721-IF(F721="",0,F721),2),"")</f>
        <v/>
      </c>
      <c r="H721" s="8"/>
      <c r="I721" s="14" t="str">
        <f>IF(AND(A721="",B721="",C721="",D721="",E721="",F721="",H721=""),"",IF(OR(A721="",B721="",C721="",D721="",E721=""),"Incomplete",IF(COUNTIF($L$5:$L$1004,L721)&gt;1,"Check invoice #",IF(OR(COUNT(E721)=0,AND(F721&lt;&gt;"",COUNT(F721)=0)),"Check payment",IF(OR(E721&lt;0,IF(F721="",0,F721)&lt;0,IF(F721="",0,F721)&gt;E721),"Check payment",IF(OR(COUNT(C721)=0,COUNT(D721)=0),"Check dates",IF(D721&lt;C721,"Check dates",IF(ROUND(E721-IF(F721="",0,F721),2)=0,"Paid",IF(Setup!$B$4="","Set as-of date",IF(D721=Setup!$B$4,"Due today",IF(D721&lt;Setup!$B$4,IF(IF(F721="",0,F721)&gt;0,"Partially paid · overdue","Overdue"),IF(IF(F721="",0,F721)&gt;0,"Partially paid","Open"))))))))))))</f>
        <v/>
      </c>
      <c r="J721" s="15" t="str">
        <f>IF(OR(I721="Overdue",I721="Partially paid · overdue"),DATEDIF(D721,Setup!$B$4,"D"),IF(OR(I721="Open",I721="Partially paid",I721="Due today"),0,""))</f>
        <v/>
      </c>
      <c r="K721" s="5"/>
      <c r="L721" t="str">
        <f>IF(A721="","","k"&amp;SUBSTITUTE(SUBSTITUTE(SUBSTITUTE(SUBSTITUTE(SUBSTITUTE(SUBSTITUTE(A721,"~","{t}"),"*","{s}"),"?","{q}"),"&lt;","{lt}"),"&gt;","{gt}"),"=","{eq}"))</f>
        <v/>
      </c>
    </row>
    <row r="722" spans="1:12" x14ac:dyDescent="0.25">
      <c r="A722" s="5"/>
      <c r="B722" s="5"/>
      <c r="C722" s="8"/>
      <c r="D722" s="8"/>
      <c r="E722" s="12"/>
      <c r="F722" s="12"/>
      <c r="G722" s="13" t="str">
        <f>IF(OR(I722="Open",I722="Partially paid",I722="Due today",I722="Overdue",I722="Partially paid · overdue",I722="Paid",I722="Set as-of date"),ROUND(E722-IF(F722="",0,F722),2),"")</f>
        <v/>
      </c>
      <c r="H722" s="8"/>
      <c r="I722" s="14" t="str">
        <f>IF(AND(A722="",B722="",C722="",D722="",E722="",F722="",H722=""),"",IF(OR(A722="",B722="",C722="",D722="",E722=""),"Incomplete",IF(COUNTIF($L$5:$L$1004,L722)&gt;1,"Check invoice #",IF(OR(COUNT(E722)=0,AND(F722&lt;&gt;"",COUNT(F722)=0)),"Check payment",IF(OR(E722&lt;0,IF(F722="",0,F722)&lt;0,IF(F722="",0,F722)&gt;E722),"Check payment",IF(OR(COUNT(C722)=0,COUNT(D722)=0),"Check dates",IF(D722&lt;C722,"Check dates",IF(ROUND(E722-IF(F722="",0,F722),2)=0,"Paid",IF(Setup!$B$4="","Set as-of date",IF(D722=Setup!$B$4,"Due today",IF(D722&lt;Setup!$B$4,IF(IF(F722="",0,F722)&gt;0,"Partially paid · overdue","Overdue"),IF(IF(F722="",0,F722)&gt;0,"Partially paid","Open"))))))))))))</f>
        <v/>
      </c>
      <c r="J722" s="15" t="str">
        <f>IF(OR(I722="Overdue",I722="Partially paid · overdue"),DATEDIF(D722,Setup!$B$4,"D"),IF(OR(I722="Open",I722="Partially paid",I722="Due today"),0,""))</f>
        <v/>
      </c>
      <c r="K722" s="5"/>
      <c r="L722" t="str">
        <f>IF(A722="","","k"&amp;SUBSTITUTE(SUBSTITUTE(SUBSTITUTE(SUBSTITUTE(SUBSTITUTE(SUBSTITUTE(A722,"~","{t}"),"*","{s}"),"?","{q}"),"&lt;","{lt}"),"&gt;","{gt}"),"=","{eq}"))</f>
        <v/>
      </c>
    </row>
    <row r="723" spans="1:12" x14ac:dyDescent="0.25">
      <c r="A723" s="5"/>
      <c r="B723" s="5"/>
      <c r="C723" s="8"/>
      <c r="D723" s="8"/>
      <c r="E723" s="12"/>
      <c r="F723" s="12"/>
      <c r="G723" s="13" t="str">
        <f>IF(OR(I723="Open",I723="Partially paid",I723="Due today",I723="Overdue",I723="Partially paid · overdue",I723="Paid",I723="Set as-of date"),ROUND(E723-IF(F723="",0,F723),2),"")</f>
        <v/>
      </c>
      <c r="H723" s="8"/>
      <c r="I723" s="14" t="str">
        <f>IF(AND(A723="",B723="",C723="",D723="",E723="",F723="",H723=""),"",IF(OR(A723="",B723="",C723="",D723="",E723=""),"Incomplete",IF(COUNTIF($L$5:$L$1004,L723)&gt;1,"Check invoice #",IF(OR(COUNT(E723)=0,AND(F723&lt;&gt;"",COUNT(F723)=0)),"Check payment",IF(OR(E723&lt;0,IF(F723="",0,F723)&lt;0,IF(F723="",0,F723)&gt;E723),"Check payment",IF(OR(COUNT(C723)=0,COUNT(D723)=0),"Check dates",IF(D723&lt;C723,"Check dates",IF(ROUND(E723-IF(F723="",0,F723),2)=0,"Paid",IF(Setup!$B$4="","Set as-of date",IF(D723=Setup!$B$4,"Due today",IF(D723&lt;Setup!$B$4,IF(IF(F723="",0,F723)&gt;0,"Partially paid · overdue","Overdue"),IF(IF(F723="",0,F723)&gt;0,"Partially paid","Open"))))))))))))</f>
        <v/>
      </c>
      <c r="J723" s="15" t="str">
        <f>IF(OR(I723="Overdue",I723="Partially paid · overdue"),DATEDIF(D723,Setup!$B$4,"D"),IF(OR(I723="Open",I723="Partially paid",I723="Due today"),0,""))</f>
        <v/>
      </c>
      <c r="K723" s="5"/>
      <c r="L723" t="str">
        <f>IF(A723="","","k"&amp;SUBSTITUTE(SUBSTITUTE(SUBSTITUTE(SUBSTITUTE(SUBSTITUTE(SUBSTITUTE(A723,"~","{t}"),"*","{s}"),"?","{q}"),"&lt;","{lt}"),"&gt;","{gt}"),"=","{eq}"))</f>
        <v/>
      </c>
    </row>
    <row r="724" spans="1:12" x14ac:dyDescent="0.25">
      <c r="A724" s="5"/>
      <c r="B724" s="5"/>
      <c r="C724" s="8"/>
      <c r="D724" s="8"/>
      <c r="E724" s="12"/>
      <c r="F724" s="12"/>
      <c r="G724" s="13" t="str">
        <f>IF(OR(I724="Open",I724="Partially paid",I724="Due today",I724="Overdue",I724="Partially paid · overdue",I724="Paid",I724="Set as-of date"),ROUND(E724-IF(F724="",0,F724),2),"")</f>
        <v/>
      </c>
      <c r="H724" s="8"/>
      <c r="I724" s="14" t="str">
        <f>IF(AND(A724="",B724="",C724="",D724="",E724="",F724="",H724=""),"",IF(OR(A724="",B724="",C724="",D724="",E724=""),"Incomplete",IF(COUNTIF($L$5:$L$1004,L724)&gt;1,"Check invoice #",IF(OR(COUNT(E724)=0,AND(F724&lt;&gt;"",COUNT(F724)=0)),"Check payment",IF(OR(E724&lt;0,IF(F724="",0,F724)&lt;0,IF(F724="",0,F724)&gt;E724),"Check payment",IF(OR(COUNT(C724)=0,COUNT(D724)=0),"Check dates",IF(D724&lt;C724,"Check dates",IF(ROUND(E724-IF(F724="",0,F724),2)=0,"Paid",IF(Setup!$B$4="","Set as-of date",IF(D724=Setup!$B$4,"Due today",IF(D724&lt;Setup!$B$4,IF(IF(F724="",0,F724)&gt;0,"Partially paid · overdue","Overdue"),IF(IF(F724="",0,F724)&gt;0,"Partially paid","Open"))))))))))))</f>
        <v/>
      </c>
      <c r="J724" s="15" t="str">
        <f>IF(OR(I724="Overdue",I724="Partially paid · overdue"),DATEDIF(D724,Setup!$B$4,"D"),IF(OR(I724="Open",I724="Partially paid",I724="Due today"),0,""))</f>
        <v/>
      </c>
      <c r="K724" s="5"/>
      <c r="L724" t="str">
        <f>IF(A724="","","k"&amp;SUBSTITUTE(SUBSTITUTE(SUBSTITUTE(SUBSTITUTE(SUBSTITUTE(SUBSTITUTE(A724,"~","{t}"),"*","{s}"),"?","{q}"),"&lt;","{lt}"),"&gt;","{gt}"),"=","{eq}"))</f>
        <v/>
      </c>
    </row>
    <row r="725" spans="1:12" x14ac:dyDescent="0.25">
      <c r="A725" s="5"/>
      <c r="B725" s="5"/>
      <c r="C725" s="8"/>
      <c r="D725" s="8"/>
      <c r="E725" s="12"/>
      <c r="F725" s="12"/>
      <c r="G725" s="13" t="str">
        <f>IF(OR(I725="Open",I725="Partially paid",I725="Due today",I725="Overdue",I725="Partially paid · overdue",I725="Paid",I725="Set as-of date"),ROUND(E725-IF(F725="",0,F725),2),"")</f>
        <v/>
      </c>
      <c r="H725" s="8"/>
      <c r="I725" s="14" t="str">
        <f>IF(AND(A725="",B725="",C725="",D725="",E725="",F725="",H725=""),"",IF(OR(A725="",B725="",C725="",D725="",E725=""),"Incomplete",IF(COUNTIF($L$5:$L$1004,L725)&gt;1,"Check invoice #",IF(OR(COUNT(E725)=0,AND(F725&lt;&gt;"",COUNT(F725)=0)),"Check payment",IF(OR(E725&lt;0,IF(F725="",0,F725)&lt;0,IF(F725="",0,F725)&gt;E725),"Check payment",IF(OR(COUNT(C725)=0,COUNT(D725)=0),"Check dates",IF(D725&lt;C725,"Check dates",IF(ROUND(E725-IF(F725="",0,F725),2)=0,"Paid",IF(Setup!$B$4="","Set as-of date",IF(D725=Setup!$B$4,"Due today",IF(D725&lt;Setup!$B$4,IF(IF(F725="",0,F725)&gt;0,"Partially paid · overdue","Overdue"),IF(IF(F725="",0,F725)&gt;0,"Partially paid","Open"))))))))))))</f>
        <v/>
      </c>
      <c r="J725" s="15" t="str">
        <f>IF(OR(I725="Overdue",I725="Partially paid · overdue"),DATEDIF(D725,Setup!$B$4,"D"),IF(OR(I725="Open",I725="Partially paid",I725="Due today"),0,""))</f>
        <v/>
      </c>
      <c r="K725" s="5"/>
      <c r="L725" t="str">
        <f>IF(A725="","","k"&amp;SUBSTITUTE(SUBSTITUTE(SUBSTITUTE(SUBSTITUTE(SUBSTITUTE(SUBSTITUTE(A725,"~","{t}"),"*","{s}"),"?","{q}"),"&lt;","{lt}"),"&gt;","{gt}"),"=","{eq}"))</f>
        <v/>
      </c>
    </row>
    <row r="726" spans="1:12" x14ac:dyDescent="0.25">
      <c r="A726" s="5"/>
      <c r="B726" s="5"/>
      <c r="C726" s="8"/>
      <c r="D726" s="8"/>
      <c r="E726" s="12"/>
      <c r="F726" s="12"/>
      <c r="G726" s="13" t="str">
        <f>IF(OR(I726="Open",I726="Partially paid",I726="Due today",I726="Overdue",I726="Partially paid · overdue",I726="Paid",I726="Set as-of date"),ROUND(E726-IF(F726="",0,F726),2),"")</f>
        <v/>
      </c>
      <c r="H726" s="8"/>
      <c r="I726" s="14" t="str">
        <f>IF(AND(A726="",B726="",C726="",D726="",E726="",F726="",H726=""),"",IF(OR(A726="",B726="",C726="",D726="",E726=""),"Incomplete",IF(COUNTIF($L$5:$L$1004,L726)&gt;1,"Check invoice #",IF(OR(COUNT(E726)=0,AND(F726&lt;&gt;"",COUNT(F726)=0)),"Check payment",IF(OR(E726&lt;0,IF(F726="",0,F726)&lt;0,IF(F726="",0,F726)&gt;E726),"Check payment",IF(OR(COUNT(C726)=0,COUNT(D726)=0),"Check dates",IF(D726&lt;C726,"Check dates",IF(ROUND(E726-IF(F726="",0,F726),2)=0,"Paid",IF(Setup!$B$4="","Set as-of date",IF(D726=Setup!$B$4,"Due today",IF(D726&lt;Setup!$B$4,IF(IF(F726="",0,F726)&gt;0,"Partially paid · overdue","Overdue"),IF(IF(F726="",0,F726)&gt;0,"Partially paid","Open"))))))))))))</f>
        <v/>
      </c>
      <c r="J726" s="15" t="str">
        <f>IF(OR(I726="Overdue",I726="Partially paid · overdue"),DATEDIF(D726,Setup!$B$4,"D"),IF(OR(I726="Open",I726="Partially paid",I726="Due today"),0,""))</f>
        <v/>
      </c>
      <c r="K726" s="5"/>
      <c r="L726" t="str">
        <f>IF(A726="","","k"&amp;SUBSTITUTE(SUBSTITUTE(SUBSTITUTE(SUBSTITUTE(SUBSTITUTE(SUBSTITUTE(A726,"~","{t}"),"*","{s}"),"?","{q}"),"&lt;","{lt}"),"&gt;","{gt}"),"=","{eq}"))</f>
        <v/>
      </c>
    </row>
    <row r="727" spans="1:12" x14ac:dyDescent="0.25">
      <c r="A727" s="5"/>
      <c r="B727" s="5"/>
      <c r="C727" s="8"/>
      <c r="D727" s="8"/>
      <c r="E727" s="12"/>
      <c r="F727" s="12"/>
      <c r="G727" s="13" t="str">
        <f>IF(OR(I727="Open",I727="Partially paid",I727="Due today",I727="Overdue",I727="Partially paid · overdue",I727="Paid",I727="Set as-of date"),ROUND(E727-IF(F727="",0,F727),2),"")</f>
        <v/>
      </c>
      <c r="H727" s="8"/>
      <c r="I727" s="14" t="str">
        <f>IF(AND(A727="",B727="",C727="",D727="",E727="",F727="",H727=""),"",IF(OR(A727="",B727="",C727="",D727="",E727=""),"Incomplete",IF(COUNTIF($L$5:$L$1004,L727)&gt;1,"Check invoice #",IF(OR(COUNT(E727)=0,AND(F727&lt;&gt;"",COUNT(F727)=0)),"Check payment",IF(OR(E727&lt;0,IF(F727="",0,F727)&lt;0,IF(F727="",0,F727)&gt;E727),"Check payment",IF(OR(COUNT(C727)=0,COUNT(D727)=0),"Check dates",IF(D727&lt;C727,"Check dates",IF(ROUND(E727-IF(F727="",0,F727),2)=0,"Paid",IF(Setup!$B$4="","Set as-of date",IF(D727=Setup!$B$4,"Due today",IF(D727&lt;Setup!$B$4,IF(IF(F727="",0,F727)&gt;0,"Partially paid · overdue","Overdue"),IF(IF(F727="",0,F727)&gt;0,"Partially paid","Open"))))))))))))</f>
        <v/>
      </c>
      <c r="J727" s="15" t="str">
        <f>IF(OR(I727="Overdue",I727="Partially paid · overdue"),DATEDIF(D727,Setup!$B$4,"D"),IF(OR(I727="Open",I727="Partially paid",I727="Due today"),0,""))</f>
        <v/>
      </c>
      <c r="K727" s="5"/>
      <c r="L727" t="str">
        <f>IF(A727="","","k"&amp;SUBSTITUTE(SUBSTITUTE(SUBSTITUTE(SUBSTITUTE(SUBSTITUTE(SUBSTITUTE(A727,"~","{t}"),"*","{s}"),"?","{q}"),"&lt;","{lt}"),"&gt;","{gt}"),"=","{eq}"))</f>
        <v/>
      </c>
    </row>
    <row r="728" spans="1:12" x14ac:dyDescent="0.25">
      <c r="A728" s="5"/>
      <c r="B728" s="5"/>
      <c r="C728" s="8"/>
      <c r="D728" s="8"/>
      <c r="E728" s="12"/>
      <c r="F728" s="12"/>
      <c r="G728" s="13" t="str">
        <f>IF(OR(I728="Open",I728="Partially paid",I728="Due today",I728="Overdue",I728="Partially paid · overdue",I728="Paid",I728="Set as-of date"),ROUND(E728-IF(F728="",0,F728),2),"")</f>
        <v/>
      </c>
      <c r="H728" s="8"/>
      <c r="I728" s="14" t="str">
        <f>IF(AND(A728="",B728="",C728="",D728="",E728="",F728="",H728=""),"",IF(OR(A728="",B728="",C728="",D728="",E728=""),"Incomplete",IF(COUNTIF($L$5:$L$1004,L728)&gt;1,"Check invoice #",IF(OR(COUNT(E728)=0,AND(F728&lt;&gt;"",COUNT(F728)=0)),"Check payment",IF(OR(E728&lt;0,IF(F728="",0,F728)&lt;0,IF(F728="",0,F728)&gt;E728),"Check payment",IF(OR(COUNT(C728)=0,COUNT(D728)=0),"Check dates",IF(D728&lt;C728,"Check dates",IF(ROUND(E728-IF(F728="",0,F728),2)=0,"Paid",IF(Setup!$B$4="","Set as-of date",IF(D728=Setup!$B$4,"Due today",IF(D728&lt;Setup!$B$4,IF(IF(F728="",0,F728)&gt;0,"Partially paid · overdue","Overdue"),IF(IF(F728="",0,F728)&gt;0,"Partially paid","Open"))))))))))))</f>
        <v/>
      </c>
      <c r="J728" s="15" t="str">
        <f>IF(OR(I728="Overdue",I728="Partially paid · overdue"),DATEDIF(D728,Setup!$B$4,"D"),IF(OR(I728="Open",I728="Partially paid",I728="Due today"),0,""))</f>
        <v/>
      </c>
      <c r="K728" s="5"/>
      <c r="L728" t="str">
        <f>IF(A728="","","k"&amp;SUBSTITUTE(SUBSTITUTE(SUBSTITUTE(SUBSTITUTE(SUBSTITUTE(SUBSTITUTE(A728,"~","{t}"),"*","{s}"),"?","{q}"),"&lt;","{lt}"),"&gt;","{gt}"),"=","{eq}"))</f>
        <v/>
      </c>
    </row>
    <row r="729" spans="1:12" x14ac:dyDescent="0.25">
      <c r="A729" s="5"/>
      <c r="B729" s="5"/>
      <c r="C729" s="8"/>
      <c r="D729" s="8"/>
      <c r="E729" s="12"/>
      <c r="F729" s="12"/>
      <c r="G729" s="13" t="str">
        <f>IF(OR(I729="Open",I729="Partially paid",I729="Due today",I729="Overdue",I729="Partially paid · overdue",I729="Paid",I729="Set as-of date"),ROUND(E729-IF(F729="",0,F729),2),"")</f>
        <v/>
      </c>
      <c r="H729" s="8"/>
      <c r="I729" s="14" t="str">
        <f>IF(AND(A729="",B729="",C729="",D729="",E729="",F729="",H729=""),"",IF(OR(A729="",B729="",C729="",D729="",E729=""),"Incomplete",IF(COUNTIF($L$5:$L$1004,L729)&gt;1,"Check invoice #",IF(OR(COUNT(E729)=0,AND(F729&lt;&gt;"",COUNT(F729)=0)),"Check payment",IF(OR(E729&lt;0,IF(F729="",0,F729)&lt;0,IF(F729="",0,F729)&gt;E729),"Check payment",IF(OR(COUNT(C729)=0,COUNT(D729)=0),"Check dates",IF(D729&lt;C729,"Check dates",IF(ROUND(E729-IF(F729="",0,F729),2)=0,"Paid",IF(Setup!$B$4="","Set as-of date",IF(D729=Setup!$B$4,"Due today",IF(D729&lt;Setup!$B$4,IF(IF(F729="",0,F729)&gt;0,"Partially paid · overdue","Overdue"),IF(IF(F729="",0,F729)&gt;0,"Partially paid","Open"))))))))))))</f>
        <v/>
      </c>
      <c r="J729" s="15" t="str">
        <f>IF(OR(I729="Overdue",I729="Partially paid · overdue"),DATEDIF(D729,Setup!$B$4,"D"),IF(OR(I729="Open",I729="Partially paid",I729="Due today"),0,""))</f>
        <v/>
      </c>
      <c r="K729" s="5"/>
      <c r="L729" t="str">
        <f>IF(A729="","","k"&amp;SUBSTITUTE(SUBSTITUTE(SUBSTITUTE(SUBSTITUTE(SUBSTITUTE(SUBSTITUTE(A729,"~","{t}"),"*","{s}"),"?","{q}"),"&lt;","{lt}"),"&gt;","{gt}"),"=","{eq}"))</f>
        <v/>
      </c>
    </row>
    <row r="730" spans="1:12" x14ac:dyDescent="0.25">
      <c r="A730" s="5"/>
      <c r="B730" s="5"/>
      <c r="C730" s="8"/>
      <c r="D730" s="8"/>
      <c r="E730" s="12"/>
      <c r="F730" s="12"/>
      <c r="G730" s="13" t="str">
        <f>IF(OR(I730="Open",I730="Partially paid",I730="Due today",I730="Overdue",I730="Partially paid · overdue",I730="Paid",I730="Set as-of date"),ROUND(E730-IF(F730="",0,F730),2),"")</f>
        <v/>
      </c>
      <c r="H730" s="8"/>
      <c r="I730" s="14" t="str">
        <f>IF(AND(A730="",B730="",C730="",D730="",E730="",F730="",H730=""),"",IF(OR(A730="",B730="",C730="",D730="",E730=""),"Incomplete",IF(COUNTIF($L$5:$L$1004,L730)&gt;1,"Check invoice #",IF(OR(COUNT(E730)=0,AND(F730&lt;&gt;"",COUNT(F730)=0)),"Check payment",IF(OR(E730&lt;0,IF(F730="",0,F730)&lt;0,IF(F730="",0,F730)&gt;E730),"Check payment",IF(OR(COUNT(C730)=0,COUNT(D730)=0),"Check dates",IF(D730&lt;C730,"Check dates",IF(ROUND(E730-IF(F730="",0,F730),2)=0,"Paid",IF(Setup!$B$4="","Set as-of date",IF(D730=Setup!$B$4,"Due today",IF(D730&lt;Setup!$B$4,IF(IF(F730="",0,F730)&gt;0,"Partially paid · overdue","Overdue"),IF(IF(F730="",0,F730)&gt;0,"Partially paid","Open"))))))))))))</f>
        <v/>
      </c>
      <c r="J730" s="15" t="str">
        <f>IF(OR(I730="Overdue",I730="Partially paid · overdue"),DATEDIF(D730,Setup!$B$4,"D"),IF(OR(I730="Open",I730="Partially paid",I730="Due today"),0,""))</f>
        <v/>
      </c>
      <c r="K730" s="5"/>
      <c r="L730" t="str">
        <f>IF(A730="","","k"&amp;SUBSTITUTE(SUBSTITUTE(SUBSTITUTE(SUBSTITUTE(SUBSTITUTE(SUBSTITUTE(A730,"~","{t}"),"*","{s}"),"?","{q}"),"&lt;","{lt}"),"&gt;","{gt}"),"=","{eq}"))</f>
        <v/>
      </c>
    </row>
    <row r="731" spans="1:12" x14ac:dyDescent="0.25">
      <c r="A731" s="5"/>
      <c r="B731" s="5"/>
      <c r="C731" s="8"/>
      <c r="D731" s="8"/>
      <c r="E731" s="12"/>
      <c r="F731" s="12"/>
      <c r="G731" s="13" t="str">
        <f>IF(OR(I731="Open",I731="Partially paid",I731="Due today",I731="Overdue",I731="Partially paid · overdue",I731="Paid",I731="Set as-of date"),ROUND(E731-IF(F731="",0,F731),2),"")</f>
        <v/>
      </c>
      <c r="H731" s="8"/>
      <c r="I731" s="14" t="str">
        <f>IF(AND(A731="",B731="",C731="",D731="",E731="",F731="",H731=""),"",IF(OR(A731="",B731="",C731="",D731="",E731=""),"Incomplete",IF(COUNTIF($L$5:$L$1004,L731)&gt;1,"Check invoice #",IF(OR(COUNT(E731)=0,AND(F731&lt;&gt;"",COUNT(F731)=0)),"Check payment",IF(OR(E731&lt;0,IF(F731="",0,F731)&lt;0,IF(F731="",0,F731)&gt;E731),"Check payment",IF(OR(COUNT(C731)=0,COUNT(D731)=0),"Check dates",IF(D731&lt;C731,"Check dates",IF(ROUND(E731-IF(F731="",0,F731),2)=0,"Paid",IF(Setup!$B$4="","Set as-of date",IF(D731=Setup!$B$4,"Due today",IF(D731&lt;Setup!$B$4,IF(IF(F731="",0,F731)&gt;0,"Partially paid · overdue","Overdue"),IF(IF(F731="",0,F731)&gt;0,"Partially paid","Open"))))))))))))</f>
        <v/>
      </c>
      <c r="J731" s="15" t="str">
        <f>IF(OR(I731="Overdue",I731="Partially paid · overdue"),DATEDIF(D731,Setup!$B$4,"D"),IF(OR(I731="Open",I731="Partially paid",I731="Due today"),0,""))</f>
        <v/>
      </c>
      <c r="K731" s="5"/>
      <c r="L731" t="str">
        <f>IF(A731="","","k"&amp;SUBSTITUTE(SUBSTITUTE(SUBSTITUTE(SUBSTITUTE(SUBSTITUTE(SUBSTITUTE(A731,"~","{t}"),"*","{s}"),"?","{q}"),"&lt;","{lt}"),"&gt;","{gt}"),"=","{eq}"))</f>
        <v/>
      </c>
    </row>
    <row r="732" spans="1:12" x14ac:dyDescent="0.25">
      <c r="A732" s="5"/>
      <c r="B732" s="5"/>
      <c r="C732" s="8"/>
      <c r="D732" s="8"/>
      <c r="E732" s="12"/>
      <c r="F732" s="12"/>
      <c r="G732" s="13" t="str">
        <f>IF(OR(I732="Open",I732="Partially paid",I732="Due today",I732="Overdue",I732="Partially paid · overdue",I732="Paid",I732="Set as-of date"),ROUND(E732-IF(F732="",0,F732),2),"")</f>
        <v/>
      </c>
      <c r="H732" s="8"/>
      <c r="I732" s="14" t="str">
        <f>IF(AND(A732="",B732="",C732="",D732="",E732="",F732="",H732=""),"",IF(OR(A732="",B732="",C732="",D732="",E732=""),"Incomplete",IF(COUNTIF($L$5:$L$1004,L732)&gt;1,"Check invoice #",IF(OR(COUNT(E732)=0,AND(F732&lt;&gt;"",COUNT(F732)=0)),"Check payment",IF(OR(E732&lt;0,IF(F732="",0,F732)&lt;0,IF(F732="",0,F732)&gt;E732),"Check payment",IF(OR(COUNT(C732)=0,COUNT(D732)=0),"Check dates",IF(D732&lt;C732,"Check dates",IF(ROUND(E732-IF(F732="",0,F732),2)=0,"Paid",IF(Setup!$B$4="","Set as-of date",IF(D732=Setup!$B$4,"Due today",IF(D732&lt;Setup!$B$4,IF(IF(F732="",0,F732)&gt;0,"Partially paid · overdue","Overdue"),IF(IF(F732="",0,F732)&gt;0,"Partially paid","Open"))))))))))))</f>
        <v/>
      </c>
      <c r="J732" s="15" t="str">
        <f>IF(OR(I732="Overdue",I732="Partially paid · overdue"),DATEDIF(D732,Setup!$B$4,"D"),IF(OR(I732="Open",I732="Partially paid",I732="Due today"),0,""))</f>
        <v/>
      </c>
      <c r="K732" s="5"/>
      <c r="L732" t="str">
        <f>IF(A732="","","k"&amp;SUBSTITUTE(SUBSTITUTE(SUBSTITUTE(SUBSTITUTE(SUBSTITUTE(SUBSTITUTE(A732,"~","{t}"),"*","{s}"),"?","{q}"),"&lt;","{lt}"),"&gt;","{gt}"),"=","{eq}"))</f>
        <v/>
      </c>
    </row>
    <row r="733" spans="1:12" x14ac:dyDescent="0.25">
      <c r="A733" s="5"/>
      <c r="B733" s="5"/>
      <c r="C733" s="8"/>
      <c r="D733" s="8"/>
      <c r="E733" s="12"/>
      <c r="F733" s="12"/>
      <c r="G733" s="13" t="str">
        <f>IF(OR(I733="Open",I733="Partially paid",I733="Due today",I733="Overdue",I733="Partially paid · overdue",I733="Paid",I733="Set as-of date"),ROUND(E733-IF(F733="",0,F733),2),"")</f>
        <v/>
      </c>
      <c r="H733" s="8"/>
      <c r="I733" s="14" t="str">
        <f>IF(AND(A733="",B733="",C733="",D733="",E733="",F733="",H733=""),"",IF(OR(A733="",B733="",C733="",D733="",E733=""),"Incomplete",IF(COUNTIF($L$5:$L$1004,L733)&gt;1,"Check invoice #",IF(OR(COUNT(E733)=0,AND(F733&lt;&gt;"",COUNT(F733)=0)),"Check payment",IF(OR(E733&lt;0,IF(F733="",0,F733)&lt;0,IF(F733="",0,F733)&gt;E733),"Check payment",IF(OR(COUNT(C733)=0,COUNT(D733)=0),"Check dates",IF(D733&lt;C733,"Check dates",IF(ROUND(E733-IF(F733="",0,F733),2)=0,"Paid",IF(Setup!$B$4="","Set as-of date",IF(D733=Setup!$B$4,"Due today",IF(D733&lt;Setup!$B$4,IF(IF(F733="",0,F733)&gt;0,"Partially paid · overdue","Overdue"),IF(IF(F733="",0,F733)&gt;0,"Partially paid","Open"))))))))))))</f>
        <v/>
      </c>
      <c r="J733" s="15" t="str">
        <f>IF(OR(I733="Overdue",I733="Partially paid · overdue"),DATEDIF(D733,Setup!$B$4,"D"),IF(OR(I733="Open",I733="Partially paid",I733="Due today"),0,""))</f>
        <v/>
      </c>
      <c r="K733" s="5"/>
      <c r="L733" t="str">
        <f>IF(A733="","","k"&amp;SUBSTITUTE(SUBSTITUTE(SUBSTITUTE(SUBSTITUTE(SUBSTITUTE(SUBSTITUTE(A733,"~","{t}"),"*","{s}"),"?","{q}"),"&lt;","{lt}"),"&gt;","{gt}"),"=","{eq}"))</f>
        <v/>
      </c>
    </row>
    <row r="734" spans="1:12" x14ac:dyDescent="0.25">
      <c r="A734" s="5"/>
      <c r="B734" s="5"/>
      <c r="C734" s="8"/>
      <c r="D734" s="8"/>
      <c r="E734" s="12"/>
      <c r="F734" s="12"/>
      <c r="G734" s="13" t="str">
        <f>IF(OR(I734="Open",I734="Partially paid",I734="Due today",I734="Overdue",I734="Partially paid · overdue",I734="Paid",I734="Set as-of date"),ROUND(E734-IF(F734="",0,F734),2),"")</f>
        <v/>
      </c>
      <c r="H734" s="8"/>
      <c r="I734" s="14" t="str">
        <f>IF(AND(A734="",B734="",C734="",D734="",E734="",F734="",H734=""),"",IF(OR(A734="",B734="",C734="",D734="",E734=""),"Incomplete",IF(COUNTIF($L$5:$L$1004,L734)&gt;1,"Check invoice #",IF(OR(COUNT(E734)=0,AND(F734&lt;&gt;"",COUNT(F734)=0)),"Check payment",IF(OR(E734&lt;0,IF(F734="",0,F734)&lt;0,IF(F734="",0,F734)&gt;E734),"Check payment",IF(OR(COUNT(C734)=0,COUNT(D734)=0),"Check dates",IF(D734&lt;C734,"Check dates",IF(ROUND(E734-IF(F734="",0,F734),2)=0,"Paid",IF(Setup!$B$4="","Set as-of date",IF(D734=Setup!$B$4,"Due today",IF(D734&lt;Setup!$B$4,IF(IF(F734="",0,F734)&gt;0,"Partially paid · overdue","Overdue"),IF(IF(F734="",0,F734)&gt;0,"Partially paid","Open"))))))))))))</f>
        <v/>
      </c>
      <c r="J734" s="15" t="str">
        <f>IF(OR(I734="Overdue",I734="Partially paid · overdue"),DATEDIF(D734,Setup!$B$4,"D"),IF(OR(I734="Open",I734="Partially paid",I734="Due today"),0,""))</f>
        <v/>
      </c>
      <c r="K734" s="5"/>
      <c r="L734" t="str">
        <f>IF(A734="","","k"&amp;SUBSTITUTE(SUBSTITUTE(SUBSTITUTE(SUBSTITUTE(SUBSTITUTE(SUBSTITUTE(A734,"~","{t}"),"*","{s}"),"?","{q}"),"&lt;","{lt}"),"&gt;","{gt}"),"=","{eq}"))</f>
        <v/>
      </c>
    </row>
    <row r="735" spans="1:12" x14ac:dyDescent="0.25">
      <c r="A735" s="5"/>
      <c r="B735" s="5"/>
      <c r="C735" s="8"/>
      <c r="D735" s="8"/>
      <c r="E735" s="12"/>
      <c r="F735" s="12"/>
      <c r="G735" s="13" t="str">
        <f>IF(OR(I735="Open",I735="Partially paid",I735="Due today",I735="Overdue",I735="Partially paid · overdue",I735="Paid",I735="Set as-of date"),ROUND(E735-IF(F735="",0,F735),2),"")</f>
        <v/>
      </c>
      <c r="H735" s="8"/>
      <c r="I735" s="14" t="str">
        <f>IF(AND(A735="",B735="",C735="",D735="",E735="",F735="",H735=""),"",IF(OR(A735="",B735="",C735="",D735="",E735=""),"Incomplete",IF(COUNTIF($L$5:$L$1004,L735)&gt;1,"Check invoice #",IF(OR(COUNT(E735)=0,AND(F735&lt;&gt;"",COUNT(F735)=0)),"Check payment",IF(OR(E735&lt;0,IF(F735="",0,F735)&lt;0,IF(F735="",0,F735)&gt;E735),"Check payment",IF(OR(COUNT(C735)=0,COUNT(D735)=0),"Check dates",IF(D735&lt;C735,"Check dates",IF(ROUND(E735-IF(F735="",0,F735),2)=0,"Paid",IF(Setup!$B$4="","Set as-of date",IF(D735=Setup!$B$4,"Due today",IF(D735&lt;Setup!$B$4,IF(IF(F735="",0,F735)&gt;0,"Partially paid · overdue","Overdue"),IF(IF(F735="",0,F735)&gt;0,"Partially paid","Open"))))))))))))</f>
        <v/>
      </c>
      <c r="J735" s="15" t="str">
        <f>IF(OR(I735="Overdue",I735="Partially paid · overdue"),DATEDIF(D735,Setup!$B$4,"D"),IF(OR(I735="Open",I735="Partially paid",I735="Due today"),0,""))</f>
        <v/>
      </c>
      <c r="K735" s="5"/>
      <c r="L735" t="str">
        <f>IF(A735="","","k"&amp;SUBSTITUTE(SUBSTITUTE(SUBSTITUTE(SUBSTITUTE(SUBSTITUTE(SUBSTITUTE(A735,"~","{t}"),"*","{s}"),"?","{q}"),"&lt;","{lt}"),"&gt;","{gt}"),"=","{eq}"))</f>
        <v/>
      </c>
    </row>
    <row r="736" spans="1:12" x14ac:dyDescent="0.25">
      <c r="A736" s="5"/>
      <c r="B736" s="5"/>
      <c r="C736" s="8"/>
      <c r="D736" s="8"/>
      <c r="E736" s="12"/>
      <c r="F736" s="12"/>
      <c r="G736" s="13" t="str">
        <f>IF(OR(I736="Open",I736="Partially paid",I736="Due today",I736="Overdue",I736="Partially paid · overdue",I736="Paid",I736="Set as-of date"),ROUND(E736-IF(F736="",0,F736),2),"")</f>
        <v/>
      </c>
      <c r="H736" s="8"/>
      <c r="I736" s="14" t="str">
        <f>IF(AND(A736="",B736="",C736="",D736="",E736="",F736="",H736=""),"",IF(OR(A736="",B736="",C736="",D736="",E736=""),"Incomplete",IF(COUNTIF($L$5:$L$1004,L736)&gt;1,"Check invoice #",IF(OR(COUNT(E736)=0,AND(F736&lt;&gt;"",COUNT(F736)=0)),"Check payment",IF(OR(E736&lt;0,IF(F736="",0,F736)&lt;0,IF(F736="",0,F736)&gt;E736),"Check payment",IF(OR(COUNT(C736)=0,COUNT(D736)=0),"Check dates",IF(D736&lt;C736,"Check dates",IF(ROUND(E736-IF(F736="",0,F736),2)=0,"Paid",IF(Setup!$B$4="","Set as-of date",IF(D736=Setup!$B$4,"Due today",IF(D736&lt;Setup!$B$4,IF(IF(F736="",0,F736)&gt;0,"Partially paid · overdue","Overdue"),IF(IF(F736="",0,F736)&gt;0,"Partially paid","Open"))))))))))))</f>
        <v/>
      </c>
      <c r="J736" s="15" t="str">
        <f>IF(OR(I736="Overdue",I736="Partially paid · overdue"),DATEDIF(D736,Setup!$B$4,"D"),IF(OR(I736="Open",I736="Partially paid",I736="Due today"),0,""))</f>
        <v/>
      </c>
      <c r="K736" s="5"/>
      <c r="L736" t="str">
        <f>IF(A736="","","k"&amp;SUBSTITUTE(SUBSTITUTE(SUBSTITUTE(SUBSTITUTE(SUBSTITUTE(SUBSTITUTE(A736,"~","{t}"),"*","{s}"),"?","{q}"),"&lt;","{lt}"),"&gt;","{gt}"),"=","{eq}"))</f>
        <v/>
      </c>
    </row>
    <row r="737" spans="1:12" x14ac:dyDescent="0.25">
      <c r="A737" s="5"/>
      <c r="B737" s="5"/>
      <c r="C737" s="8"/>
      <c r="D737" s="8"/>
      <c r="E737" s="12"/>
      <c r="F737" s="12"/>
      <c r="G737" s="13" t="str">
        <f>IF(OR(I737="Open",I737="Partially paid",I737="Due today",I737="Overdue",I737="Partially paid · overdue",I737="Paid",I737="Set as-of date"),ROUND(E737-IF(F737="",0,F737),2),"")</f>
        <v/>
      </c>
      <c r="H737" s="8"/>
      <c r="I737" s="14" t="str">
        <f>IF(AND(A737="",B737="",C737="",D737="",E737="",F737="",H737=""),"",IF(OR(A737="",B737="",C737="",D737="",E737=""),"Incomplete",IF(COUNTIF($L$5:$L$1004,L737)&gt;1,"Check invoice #",IF(OR(COUNT(E737)=0,AND(F737&lt;&gt;"",COUNT(F737)=0)),"Check payment",IF(OR(E737&lt;0,IF(F737="",0,F737)&lt;0,IF(F737="",0,F737)&gt;E737),"Check payment",IF(OR(COUNT(C737)=0,COUNT(D737)=0),"Check dates",IF(D737&lt;C737,"Check dates",IF(ROUND(E737-IF(F737="",0,F737),2)=0,"Paid",IF(Setup!$B$4="","Set as-of date",IF(D737=Setup!$B$4,"Due today",IF(D737&lt;Setup!$B$4,IF(IF(F737="",0,F737)&gt;0,"Partially paid · overdue","Overdue"),IF(IF(F737="",0,F737)&gt;0,"Partially paid","Open"))))))))))))</f>
        <v/>
      </c>
      <c r="J737" s="15" t="str">
        <f>IF(OR(I737="Overdue",I737="Partially paid · overdue"),DATEDIF(D737,Setup!$B$4,"D"),IF(OR(I737="Open",I737="Partially paid",I737="Due today"),0,""))</f>
        <v/>
      </c>
      <c r="K737" s="5"/>
      <c r="L737" t="str">
        <f>IF(A737="","","k"&amp;SUBSTITUTE(SUBSTITUTE(SUBSTITUTE(SUBSTITUTE(SUBSTITUTE(SUBSTITUTE(A737,"~","{t}"),"*","{s}"),"?","{q}"),"&lt;","{lt}"),"&gt;","{gt}"),"=","{eq}"))</f>
        <v/>
      </c>
    </row>
    <row r="738" spans="1:12" x14ac:dyDescent="0.25">
      <c r="A738" s="5"/>
      <c r="B738" s="5"/>
      <c r="C738" s="8"/>
      <c r="D738" s="8"/>
      <c r="E738" s="12"/>
      <c r="F738" s="12"/>
      <c r="G738" s="13" t="str">
        <f>IF(OR(I738="Open",I738="Partially paid",I738="Due today",I738="Overdue",I738="Partially paid · overdue",I738="Paid",I738="Set as-of date"),ROUND(E738-IF(F738="",0,F738),2),"")</f>
        <v/>
      </c>
      <c r="H738" s="8"/>
      <c r="I738" s="14" t="str">
        <f>IF(AND(A738="",B738="",C738="",D738="",E738="",F738="",H738=""),"",IF(OR(A738="",B738="",C738="",D738="",E738=""),"Incomplete",IF(COUNTIF($L$5:$L$1004,L738)&gt;1,"Check invoice #",IF(OR(COUNT(E738)=0,AND(F738&lt;&gt;"",COUNT(F738)=0)),"Check payment",IF(OR(E738&lt;0,IF(F738="",0,F738)&lt;0,IF(F738="",0,F738)&gt;E738),"Check payment",IF(OR(COUNT(C738)=0,COUNT(D738)=0),"Check dates",IF(D738&lt;C738,"Check dates",IF(ROUND(E738-IF(F738="",0,F738),2)=0,"Paid",IF(Setup!$B$4="","Set as-of date",IF(D738=Setup!$B$4,"Due today",IF(D738&lt;Setup!$B$4,IF(IF(F738="",0,F738)&gt;0,"Partially paid · overdue","Overdue"),IF(IF(F738="",0,F738)&gt;0,"Partially paid","Open"))))))))))))</f>
        <v/>
      </c>
      <c r="J738" s="15" t="str">
        <f>IF(OR(I738="Overdue",I738="Partially paid · overdue"),DATEDIF(D738,Setup!$B$4,"D"),IF(OR(I738="Open",I738="Partially paid",I738="Due today"),0,""))</f>
        <v/>
      </c>
      <c r="K738" s="5"/>
      <c r="L738" t="str">
        <f>IF(A738="","","k"&amp;SUBSTITUTE(SUBSTITUTE(SUBSTITUTE(SUBSTITUTE(SUBSTITUTE(SUBSTITUTE(A738,"~","{t}"),"*","{s}"),"?","{q}"),"&lt;","{lt}"),"&gt;","{gt}"),"=","{eq}"))</f>
        <v/>
      </c>
    </row>
    <row r="739" spans="1:12" x14ac:dyDescent="0.25">
      <c r="A739" s="5"/>
      <c r="B739" s="5"/>
      <c r="C739" s="8"/>
      <c r="D739" s="8"/>
      <c r="E739" s="12"/>
      <c r="F739" s="12"/>
      <c r="G739" s="13" t="str">
        <f>IF(OR(I739="Open",I739="Partially paid",I739="Due today",I739="Overdue",I739="Partially paid · overdue",I739="Paid",I739="Set as-of date"),ROUND(E739-IF(F739="",0,F739),2),"")</f>
        <v/>
      </c>
      <c r="H739" s="8"/>
      <c r="I739" s="14" t="str">
        <f>IF(AND(A739="",B739="",C739="",D739="",E739="",F739="",H739=""),"",IF(OR(A739="",B739="",C739="",D739="",E739=""),"Incomplete",IF(COUNTIF($L$5:$L$1004,L739)&gt;1,"Check invoice #",IF(OR(COUNT(E739)=0,AND(F739&lt;&gt;"",COUNT(F739)=0)),"Check payment",IF(OR(E739&lt;0,IF(F739="",0,F739)&lt;0,IF(F739="",0,F739)&gt;E739),"Check payment",IF(OR(COUNT(C739)=0,COUNT(D739)=0),"Check dates",IF(D739&lt;C739,"Check dates",IF(ROUND(E739-IF(F739="",0,F739),2)=0,"Paid",IF(Setup!$B$4="","Set as-of date",IF(D739=Setup!$B$4,"Due today",IF(D739&lt;Setup!$B$4,IF(IF(F739="",0,F739)&gt;0,"Partially paid · overdue","Overdue"),IF(IF(F739="",0,F739)&gt;0,"Partially paid","Open"))))))))))))</f>
        <v/>
      </c>
      <c r="J739" s="15" t="str">
        <f>IF(OR(I739="Overdue",I739="Partially paid · overdue"),DATEDIF(D739,Setup!$B$4,"D"),IF(OR(I739="Open",I739="Partially paid",I739="Due today"),0,""))</f>
        <v/>
      </c>
      <c r="K739" s="5"/>
      <c r="L739" t="str">
        <f>IF(A739="","","k"&amp;SUBSTITUTE(SUBSTITUTE(SUBSTITUTE(SUBSTITUTE(SUBSTITUTE(SUBSTITUTE(A739,"~","{t}"),"*","{s}"),"?","{q}"),"&lt;","{lt}"),"&gt;","{gt}"),"=","{eq}"))</f>
        <v/>
      </c>
    </row>
    <row r="740" spans="1:12" x14ac:dyDescent="0.25">
      <c r="A740" s="5"/>
      <c r="B740" s="5"/>
      <c r="C740" s="8"/>
      <c r="D740" s="8"/>
      <c r="E740" s="12"/>
      <c r="F740" s="12"/>
      <c r="G740" s="13" t="str">
        <f>IF(OR(I740="Open",I740="Partially paid",I740="Due today",I740="Overdue",I740="Partially paid · overdue",I740="Paid",I740="Set as-of date"),ROUND(E740-IF(F740="",0,F740),2),"")</f>
        <v/>
      </c>
      <c r="H740" s="8"/>
      <c r="I740" s="14" t="str">
        <f>IF(AND(A740="",B740="",C740="",D740="",E740="",F740="",H740=""),"",IF(OR(A740="",B740="",C740="",D740="",E740=""),"Incomplete",IF(COUNTIF($L$5:$L$1004,L740)&gt;1,"Check invoice #",IF(OR(COUNT(E740)=0,AND(F740&lt;&gt;"",COUNT(F740)=0)),"Check payment",IF(OR(E740&lt;0,IF(F740="",0,F740)&lt;0,IF(F740="",0,F740)&gt;E740),"Check payment",IF(OR(COUNT(C740)=0,COUNT(D740)=0),"Check dates",IF(D740&lt;C740,"Check dates",IF(ROUND(E740-IF(F740="",0,F740),2)=0,"Paid",IF(Setup!$B$4="","Set as-of date",IF(D740=Setup!$B$4,"Due today",IF(D740&lt;Setup!$B$4,IF(IF(F740="",0,F740)&gt;0,"Partially paid · overdue","Overdue"),IF(IF(F740="",0,F740)&gt;0,"Partially paid","Open"))))))))))))</f>
        <v/>
      </c>
      <c r="J740" s="15" t="str">
        <f>IF(OR(I740="Overdue",I740="Partially paid · overdue"),DATEDIF(D740,Setup!$B$4,"D"),IF(OR(I740="Open",I740="Partially paid",I740="Due today"),0,""))</f>
        <v/>
      </c>
      <c r="K740" s="5"/>
      <c r="L740" t="str">
        <f>IF(A740="","","k"&amp;SUBSTITUTE(SUBSTITUTE(SUBSTITUTE(SUBSTITUTE(SUBSTITUTE(SUBSTITUTE(A740,"~","{t}"),"*","{s}"),"?","{q}"),"&lt;","{lt}"),"&gt;","{gt}"),"=","{eq}"))</f>
        <v/>
      </c>
    </row>
    <row r="741" spans="1:12" x14ac:dyDescent="0.25">
      <c r="A741" s="5"/>
      <c r="B741" s="5"/>
      <c r="C741" s="8"/>
      <c r="D741" s="8"/>
      <c r="E741" s="12"/>
      <c r="F741" s="12"/>
      <c r="G741" s="13" t="str">
        <f>IF(OR(I741="Open",I741="Partially paid",I741="Due today",I741="Overdue",I741="Partially paid · overdue",I741="Paid",I741="Set as-of date"),ROUND(E741-IF(F741="",0,F741),2),"")</f>
        <v/>
      </c>
      <c r="H741" s="8"/>
      <c r="I741" s="14" t="str">
        <f>IF(AND(A741="",B741="",C741="",D741="",E741="",F741="",H741=""),"",IF(OR(A741="",B741="",C741="",D741="",E741=""),"Incomplete",IF(COUNTIF($L$5:$L$1004,L741)&gt;1,"Check invoice #",IF(OR(COUNT(E741)=0,AND(F741&lt;&gt;"",COUNT(F741)=0)),"Check payment",IF(OR(E741&lt;0,IF(F741="",0,F741)&lt;0,IF(F741="",0,F741)&gt;E741),"Check payment",IF(OR(COUNT(C741)=0,COUNT(D741)=0),"Check dates",IF(D741&lt;C741,"Check dates",IF(ROUND(E741-IF(F741="",0,F741),2)=0,"Paid",IF(Setup!$B$4="","Set as-of date",IF(D741=Setup!$B$4,"Due today",IF(D741&lt;Setup!$B$4,IF(IF(F741="",0,F741)&gt;0,"Partially paid · overdue","Overdue"),IF(IF(F741="",0,F741)&gt;0,"Partially paid","Open"))))))))))))</f>
        <v/>
      </c>
      <c r="J741" s="15" t="str">
        <f>IF(OR(I741="Overdue",I741="Partially paid · overdue"),DATEDIF(D741,Setup!$B$4,"D"),IF(OR(I741="Open",I741="Partially paid",I741="Due today"),0,""))</f>
        <v/>
      </c>
      <c r="K741" s="5"/>
      <c r="L741" t="str">
        <f>IF(A741="","","k"&amp;SUBSTITUTE(SUBSTITUTE(SUBSTITUTE(SUBSTITUTE(SUBSTITUTE(SUBSTITUTE(A741,"~","{t}"),"*","{s}"),"?","{q}"),"&lt;","{lt}"),"&gt;","{gt}"),"=","{eq}"))</f>
        <v/>
      </c>
    </row>
    <row r="742" spans="1:12" x14ac:dyDescent="0.25">
      <c r="A742" s="5"/>
      <c r="B742" s="5"/>
      <c r="C742" s="8"/>
      <c r="D742" s="8"/>
      <c r="E742" s="12"/>
      <c r="F742" s="12"/>
      <c r="G742" s="13" t="str">
        <f>IF(OR(I742="Open",I742="Partially paid",I742="Due today",I742="Overdue",I742="Partially paid · overdue",I742="Paid",I742="Set as-of date"),ROUND(E742-IF(F742="",0,F742),2),"")</f>
        <v/>
      </c>
      <c r="H742" s="8"/>
      <c r="I742" s="14" t="str">
        <f>IF(AND(A742="",B742="",C742="",D742="",E742="",F742="",H742=""),"",IF(OR(A742="",B742="",C742="",D742="",E742=""),"Incomplete",IF(COUNTIF($L$5:$L$1004,L742)&gt;1,"Check invoice #",IF(OR(COUNT(E742)=0,AND(F742&lt;&gt;"",COUNT(F742)=0)),"Check payment",IF(OR(E742&lt;0,IF(F742="",0,F742)&lt;0,IF(F742="",0,F742)&gt;E742),"Check payment",IF(OR(COUNT(C742)=0,COUNT(D742)=0),"Check dates",IF(D742&lt;C742,"Check dates",IF(ROUND(E742-IF(F742="",0,F742),2)=0,"Paid",IF(Setup!$B$4="","Set as-of date",IF(D742=Setup!$B$4,"Due today",IF(D742&lt;Setup!$B$4,IF(IF(F742="",0,F742)&gt;0,"Partially paid · overdue","Overdue"),IF(IF(F742="",0,F742)&gt;0,"Partially paid","Open"))))))))))))</f>
        <v/>
      </c>
      <c r="J742" s="15" t="str">
        <f>IF(OR(I742="Overdue",I742="Partially paid · overdue"),DATEDIF(D742,Setup!$B$4,"D"),IF(OR(I742="Open",I742="Partially paid",I742="Due today"),0,""))</f>
        <v/>
      </c>
      <c r="K742" s="5"/>
      <c r="L742" t="str">
        <f>IF(A742="","","k"&amp;SUBSTITUTE(SUBSTITUTE(SUBSTITUTE(SUBSTITUTE(SUBSTITUTE(SUBSTITUTE(A742,"~","{t}"),"*","{s}"),"?","{q}"),"&lt;","{lt}"),"&gt;","{gt}"),"=","{eq}"))</f>
        <v/>
      </c>
    </row>
    <row r="743" spans="1:12" x14ac:dyDescent="0.25">
      <c r="A743" s="5"/>
      <c r="B743" s="5"/>
      <c r="C743" s="8"/>
      <c r="D743" s="8"/>
      <c r="E743" s="12"/>
      <c r="F743" s="12"/>
      <c r="G743" s="13" t="str">
        <f>IF(OR(I743="Open",I743="Partially paid",I743="Due today",I743="Overdue",I743="Partially paid · overdue",I743="Paid",I743="Set as-of date"),ROUND(E743-IF(F743="",0,F743),2),"")</f>
        <v/>
      </c>
      <c r="H743" s="8"/>
      <c r="I743" s="14" t="str">
        <f>IF(AND(A743="",B743="",C743="",D743="",E743="",F743="",H743=""),"",IF(OR(A743="",B743="",C743="",D743="",E743=""),"Incomplete",IF(COUNTIF($L$5:$L$1004,L743)&gt;1,"Check invoice #",IF(OR(COUNT(E743)=0,AND(F743&lt;&gt;"",COUNT(F743)=0)),"Check payment",IF(OR(E743&lt;0,IF(F743="",0,F743)&lt;0,IF(F743="",0,F743)&gt;E743),"Check payment",IF(OR(COUNT(C743)=0,COUNT(D743)=0),"Check dates",IF(D743&lt;C743,"Check dates",IF(ROUND(E743-IF(F743="",0,F743),2)=0,"Paid",IF(Setup!$B$4="","Set as-of date",IF(D743=Setup!$B$4,"Due today",IF(D743&lt;Setup!$B$4,IF(IF(F743="",0,F743)&gt;0,"Partially paid · overdue","Overdue"),IF(IF(F743="",0,F743)&gt;0,"Partially paid","Open"))))))))))))</f>
        <v/>
      </c>
      <c r="J743" s="15" t="str">
        <f>IF(OR(I743="Overdue",I743="Partially paid · overdue"),DATEDIF(D743,Setup!$B$4,"D"),IF(OR(I743="Open",I743="Partially paid",I743="Due today"),0,""))</f>
        <v/>
      </c>
      <c r="K743" s="5"/>
      <c r="L743" t="str">
        <f>IF(A743="","","k"&amp;SUBSTITUTE(SUBSTITUTE(SUBSTITUTE(SUBSTITUTE(SUBSTITUTE(SUBSTITUTE(A743,"~","{t}"),"*","{s}"),"?","{q}"),"&lt;","{lt}"),"&gt;","{gt}"),"=","{eq}"))</f>
        <v/>
      </c>
    </row>
    <row r="744" spans="1:12" x14ac:dyDescent="0.25">
      <c r="A744" s="5"/>
      <c r="B744" s="5"/>
      <c r="C744" s="8"/>
      <c r="D744" s="8"/>
      <c r="E744" s="12"/>
      <c r="F744" s="12"/>
      <c r="G744" s="13" t="str">
        <f>IF(OR(I744="Open",I744="Partially paid",I744="Due today",I744="Overdue",I744="Partially paid · overdue",I744="Paid",I744="Set as-of date"),ROUND(E744-IF(F744="",0,F744),2),"")</f>
        <v/>
      </c>
      <c r="H744" s="8"/>
      <c r="I744" s="14" t="str">
        <f>IF(AND(A744="",B744="",C744="",D744="",E744="",F744="",H744=""),"",IF(OR(A744="",B744="",C744="",D744="",E744=""),"Incomplete",IF(COUNTIF($L$5:$L$1004,L744)&gt;1,"Check invoice #",IF(OR(COUNT(E744)=0,AND(F744&lt;&gt;"",COUNT(F744)=0)),"Check payment",IF(OR(E744&lt;0,IF(F744="",0,F744)&lt;0,IF(F744="",0,F744)&gt;E744),"Check payment",IF(OR(COUNT(C744)=0,COUNT(D744)=0),"Check dates",IF(D744&lt;C744,"Check dates",IF(ROUND(E744-IF(F744="",0,F744),2)=0,"Paid",IF(Setup!$B$4="","Set as-of date",IF(D744=Setup!$B$4,"Due today",IF(D744&lt;Setup!$B$4,IF(IF(F744="",0,F744)&gt;0,"Partially paid · overdue","Overdue"),IF(IF(F744="",0,F744)&gt;0,"Partially paid","Open"))))))))))))</f>
        <v/>
      </c>
      <c r="J744" s="15" t="str">
        <f>IF(OR(I744="Overdue",I744="Partially paid · overdue"),DATEDIF(D744,Setup!$B$4,"D"),IF(OR(I744="Open",I744="Partially paid",I744="Due today"),0,""))</f>
        <v/>
      </c>
      <c r="K744" s="5"/>
      <c r="L744" t="str">
        <f>IF(A744="","","k"&amp;SUBSTITUTE(SUBSTITUTE(SUBSTITUTE(SUBSTITUTE(SUBSTITUTE(SUBSTITUTE(A744,"~","{t}"),"*","{s}"),"?","{q}"),"&lt;","{lt}"),"&gt;","{gt}"),"=","{eq}"))</f>
        <v/>
      </c>
    </row>
    <row r="745" spans="1:12" x14ac:dyDescent="0.25">
      <c r="A745" s="5"/>
      <c r="B745" s="5"/>
      <c r="C745" s="8"/>
      <c r="D745" s="8"/>
      <c r="E745" s="12"/>
      <c r="F745" s="12"/>
      <c r="G745" s="13" t="str">
        <f>IF(OR(I745="Open",I745="Partially paid",I745="Due today",I745="Overdue",I745="Partially paid · overdue",I745="Paid",I745="Set as-of date"),ROUND(E745-IF(F745="",0,F745),2),"")</f>
        <v/>
      </c>
      <c r="H745" s="8"/>
      <c r="I745" s="14" t="str">
        <f>IF(AND(A745="",B745="",C745="",D745="",E745="",F745="",H745=""),"",IF(OR(A745="",B745="",C745="",D745="",E745=""),"Incomplete",IF(COUNTIF($L$5:$L$1004,L745)&gt;1,"Check invoice #",IF(OR(COUNT(E745)=0,AND(F745&lt;&gt;"",COUNT(F745)=0)),"Check payment",IF(OR(E745&lt;0,IF(F745="",0,F745)&lt;0,IF(F745="",0,F745)&gt;E745),"Check payment",IF(OR(COUNT(C745)=0,COUNT(D745)=0),"Check dates",IF(D745&lt;C745,"Check dates",IF(ROUND(E745-IF(F745="",0,F745),2)=0,"Paid",IF(Setup!$B$4="","Set as-of date",IF(D745=Setup!$B$4,"Due today",IF(D745&lt;Setup!$B$4,IF(IF(F745="",0,F745)&gt;0,"Partially paid · overdue","Overdue"),IF(IF(F745="",0,F745)&gt;0,"Partially paid","Open"))))))))))))</f>
        <v/>
      </c>
      <c r="J745" s="15" t="str">
        <f>IF(OR(I745="Overdue",I745="Partially paid · overdue"),DATEDIF(D745,Setup!$B$4,"D"),IF(OR(I745="Open",I745="Partially paid",I745="Due today"),0,""))</f>
        <v/>
      </c>
      <c r="K745" s="5"/>
      <c r="L745" t="str">
        <f>IF(A745="","","k"&amp;SUBSTITUTE(SUBSTITUTE(SUBSTITUTE(SUBSTITUTE(SUBSTITUTE(SUBSTITUTE(A745,"~","{t}"),"*","{s}"),"?","{q}"),"&lt;","{lt}"),"&gt;","{gt}"),"=","{eq}"))</f>
        <v/>
      </c>
    </row>
    <row r="746" spans="1:12" x14ac:dyDescent="0.25">
      <c r="A746" s="5"/>
      <c r="B746" s="5"/>
      <c r="C746" s="8"/>
      <c r="D746" s="8"/>
      <c r="E746" s="12"/>
      <c r="F746" s="12"/>
      <c r="G746" s="13" t="str">
        <f>IF(OR(I746="Open",I746="Partially paid",I746="Due today",I746="Overdue",I746="Partially paid · overdue",I746="Paid",I746="Set as-of date"),ROUND(E746-IF(F746="",0,F746),2),"")</f>
        <v/>
      </c>
      <c r="H746" s="8"/>
      <c r="I746" s="14" t="str">
        <f>IF(AND(A746="",B746="",C746="",D746="",E746="",F746="",H746=""),"",IF(OR(A746="",B746="",C746="",D746="",E746=""),"Incomplete",IF(COUNTIF($L$5:$L$1004,L746)&gt;1,"Check invoice #",IF(OR(COUNT(E746)=0,AND(F746&lt;&gt;"",COUNT(F746)=0)),"Check payment",IF(OR(E746&lt;0,IF(F746="",0,F746)&lt;0,IF(F746="",0,F746)&gt;E746),"Check payment",IF(OR(COUNT(C746)=0,COUNT(D746)=0),"Check dates",IF(D746&lt;C746,"Check dates",IF(ROUND(E746-IF(F746="",0,F746),2)=0,"Paid",IF(Setup!$B$4="","Set as-of date",IF(D746=Setup!$B$4,"Due today",IF(D746&lt;Setup!$B$4,IF(IF(F746="",0,F746)&gt;0,"Partially paid · overdue","Overdue"),IF(IF(F746="",0,F746)&gt;0,"Partially paid","Open"))))))))))))</f>
        <v/>
      </c>
      <c r="J746" s="15" t="str">
        <f>IF(OR(I746="Overdue",I746="Partially paid · overdue"),DATEDIF(D746,Setup!$B$4,"D"),IF(OR(I746="Open",I746="Partially paid",I746="Due today"),0,""))</f>
        <v/>
      </c>
      <c r="K746" s="5"/>
      <c r="L746" t="str">
        <f>IF(A746="","","k"&amp;SUBSTITUTE(SUBSTITUTE(SUBSTITUTE(SUBSTITUTE(SUBSTITUTE(SUBSTITUTE(A746,"~","{t}"),"*","{s}"),"?","{q}"),"&lt;","{lt}"),"&gt;","{gt}"),"=","{eq}"))</f>
        <v/>
      </c>
    </row>
    <row r="747" spans="1:12" x14ac:dyDescent="0.25">
      <c r="A747" s="5"/>
      <c r="B747" s="5"/>
      <c r="C747" s="8"/>
      <c r="D747" s="8"/>
      <c r="E747" s="12"/>
      <c r="F747" s="12"/>
      <c r="G747" s="13" t="str">
        <f>IF(OR(I747="Open",I747="Partially paid",I747="Due today",I747="Overdue",I747="Partially paid · overdue",I747="Paid",I747="Set as-of date"),ROUND(E747-IF(F747="",0,F747),2),"")</f>
        <v/>
      </c>
      <c r="H747" s="8"/>
      <c r="I747" s="14" t="str">
        <f>IF(AND(A747="",B747="",C747="",D747="",E747="",F747="",H747=""),"",IF(OR(A747="",B747="",C747="",D747="",E747=""),"Incomplete",IF(COUNTIF($L$5:$L$1004,L747)&gt;1,"Check invoice #",IF(OR(COUNT(E747)=0,AND(F747&lt;&gt;"",COUNT(F747)=0)),"Check payment",IF(OR(E747&lt;0,IF(F747="",0,F747)&lt;0,IF(F747="",0,F747)&gt;E747),"Check payment",IF(OR(COUNT(C747)=0,COUNT(D747)=0),"Check dates",IF(D747&lt;C747,"Check dates",IF(ROUND(E747-IF(F747="",0,F747),2)=0,"Paid",IF(Setup!$B$4="","Set as-of date",IF(D747=Setup!$B$4,"Due today",IF(D747&lt;Setup!$B$4,IF(IF(F747="",0,F747)&gt;0,"Partially paid · overdue","Overdue"),IF(IF(F747="",0,F747)&gt;0,"Partially paid","Open"))))))))))))</f>
        <v/>
      </c>
      <c r="J747" s="15" t="str">
        <f>IF(OR(I747="Overdue",I747="Partially paid · overdue"),DATEDIF(D747,Setup!$B$4,"D"),IF(OR(I747="Open",I747="Partially paid",I747="Due today"),0,""))</f>
        <v/>
      </c>
      <c r="K747" s="5"/>
      <c r="L747" t="str">
        <f>IF(A747="","","k"&amp;SUBSTITUTE(SUBSTITUTE(SUBSTITUTE(SUBSTITUTE(SUBSTITUTE(SUBSTITUTE(A747,"~","{t}"),"*","{s}"),"?","{q}"),"&lt;","{lt}"),"&gt;","{gt}"),"=","{eq}"))</f>
        <v/>
      </c>
    </row>
    <row r="748" spans="1:12" x14ac:dyDescent="0.25">
      <c r="A748" s="5"/>
      <c r="B748" s="5"/>
      <c r="C748" s="8"/>
      <c r="D748" s="8"/>
      <c r="E748" s="12"/>
      <c r="F748" s="12"/>
      <c r="G748" s="13" t="str">
        <f>IF(OR(I748="Open",I748="Partially paid",I748="Due today",I748="Overdue",I748="Partially paid · overdue",I748="Paid",I748="Set as-of date"),ROUND(E748-IF(F748="",0,F748),2),"")</f>
        <v/>
      </c>
      <c r="H748" s="8"/>
      <c r="I748" s="14" t="str">
        <f>IF(AND(A748="",B748="",C748="",D748="",E748="",F748="",H748=""),"",IF(OR(A748="",B748="",C748="",D748="",E748=""),"Incomplete",IF(COUNTIF($L$5:$L$1004,L748)&gt;1,"Check invoice #",IF(OR(COUNT(E748)=0,AND(F748&lt;&gt;"",COUNT(F748)=0)),"Check payment",IF(OR(E748&lt;0,IF(F748="",0,F748)&lt;0,IF(F748="",0,F748)&gt;E748),"Check payment",IF(OR(COUNT(C748)=0,COUNT(D748)=0),"Check dates",IF(D748&lt;C748,"Check dates",IF(ROUND(E748-IF(F748="",0,F748),2)=0,"Paid",IF(Setup!$B$4="","Set as-of date",IF(D748=Setup!$B$4,"Due today",IF(D748&lt;Setup!$B$4,IF(IF(F748="",0,F748)&gt;0,"Partially paid · overdue","Overdue"),IF(IF(F748="",0,F748)&gt;0,"Partially paid","Open"))))))))))))</f>
        <v/>
      </c>
      <c r="J748" s="15" t="str">
        <f>IF(OR(I748="Overdue",I748="Partially paid · overdue"),DATEDIF(D748,Setup!$B$4,"D"),IF(OR(I748="Open",I748="Partially paid",I748="Due today"),0,""))</f>
        <v/>
      </c>
      <c r="K748" s="5"/>
      <c r="L748" t="str">
        <f>IF(A748="","","k"&amp;SUBSTITUTE(SUBSTITUTE(SUBSTITUTE(SUBSTITUTE(SUBSTITUTE(SUBSTITUTE(A748,"~","{t}"),"*","{s}"),"?","{q}"),"&lt;","{lt}"),"&gt;","{gt}"),"=","{eq}"))</f>
        <v/>
      </c>
    </row>
    <row r="749" spans="1:12" x14ac:dyDescent="0.25">
      <c r="A749" s="5"/>
      <c r="B749" s="5"/>
      <c r="C749" s="8"/>
      <c r="D749" s="8"/>
      <c r="E749" s="12"/>
      <c r="F749" s="12"/>
      <c r="G749" s="13" t="str">
        <f>IF(OR(I749="Open",I749="Partially paid",I749="Due today",I749="Overdue",I749="Partially paid · overdue",I749="Paid",I749="Set as-of date"),ROUND(E749-IF(F749="",0,F749),2),"")</f>
        <v/>
      </c>
      <c r="H749" s="8"/>
      <c r="I749" s="14" t="str">
        <f>IF(AND(A749="",B749="",C749="",D749="",E749="",F749="",H749=""),"",IF(OR(A749="",B749="",C749="",D749="",E749=""),"Incomplete",IF(COUNTIF($L$5:$L$1004,L749)&gt;1,"Check invoice #",IF(OR(COUNT(E749)=0,AND(F749&lt;&gt;"",COUNT(F749)=0)),"Check payment",IF(OR(E749&lt;0,IF(F749="",0,F749)&lt;0,IF(F749="",0,F749)&gt;E749),"Check payment",IF(OR(COUNT(C749)=0,COUNT(D749)=0),"Check dates",IF(D749&lt;C749,"Check dates",IF(ROUND(E749-IF(F749="",0,F749),2)=0,"Paid",IF(Setup!$B$4="","Set as-of date",IF(D749=Setup!$B$4,"Due today",IF(D749&lt;Setup!$B$4,IF(IF(F749="",0,F749)&gt;0,"Partially paid · overdue","Overdue"),IF(IF(F749="",0,F749)&gt;0,"Partially paid","Open"))))))))))))</f>
        <v/>
      </c>
      <c r="J749" s="15" t="str">
        <f>IF(OR(I749="Overdue",I749="Partially paid · overdue"),DATEDIF(D749,Setup!$B$4,"D"),IF(OR(I749="Open",I749="Partially paid",I749="Due today"),0,""))</f>
        <v/>
      </c>
      <c r="K749" s="5"/>
      <c r="L749" t="str">
        <f>IF(A749="","","k"&amp;SUBSTITUTE(SUBSTITUTE(SUBSTITUTE(SUBSTITUTE(SUBSTITUTE(SUBSTITUTE(A749,"~","{t}"),"*","{s}"),"?","{q}"),"&lt;","{lt}"),"&gt;","{gt}"),"=","{eq}"))</f>
        <v/>
      </c>
    </row>
    <row r="750" spans="1:12" x14ac:dyDescent="0.25">
      <c r="A750" s="5"/>
      <c r="B750" s="5"/>
      <c r="C750" s="8"/>
      <c r="D750" s="8"/>
      <c r="E750" s="12"/>
      <c r="F750" s="12"/>
      <c r="G750" s="13" t="str">
        <f>IF(OR(I750="Open",I750="Partially paid",I750="Due today",I750="Overdue",I750="Partially paid · overdue",I750="Paid",I750="Set as-of date"),ROUND(E750-IF(F750="",0,F750),2),"")</f>
        <v/>
      </c>
      <c r="H750" s="8"/>
      <c r="I750" s="14" t="str">
        <f>IF(AND(A750="",B750="",C750="",D750="",E750="",F750="",H750=""),"",IF(OR(A750="",B750="",C750="",D750="",E750=""),"Incomplete",IF(COUNTIF($L$5:$L$1004,L750)&gt;1,"Check invoice #",IF(OR(COUNT(E750)=0,AND(F750&lt;&gt;"",COUNT(F750)=0)),"Check payment",IF(OR(E750&lt;0,IF(F750="",0,F750)&lt;0,IF(F750="",0,F750)&gt;E750),"Check payment",IF(OR(COUNT(C750)=0,COUNT(D750)=0),"Check dates",IF(D750&lt;C750,"Check dates",IF(ROUND(E750-IF(F750="",0,F750),2)=0,"Paid",IF(Setup!$B$4="","Set as-of date",IF(D750=Setup!$B$4,"Due today",IF(D750&lt;Setup!$B$4,IF(IF(F750="",0,F750)&gt;0,"Partially paid · overdue","Overdue"),IF(IF(F750="",0,F750)&gt;0,"Partially paid","Open"))))))))))))</f>
        <v/>
      </c>
      <c r="J750" s="15" t="str">
        <f>IF(OR(I750="Overdue",I750="Partially paid · overdue"),DATEDIF(D750,Setup!$B$4,"D"),IF(OR(I750="Open",I750="Partially paid",I750="Due today"),0,""))</f>
        <v/>
      </c>
      <c r="K750" s="5"/>
      <c r="L750" t="str">
        <f>IF(A750="","","k"&amp;SUBSTITUTE(SUBSTITUTE(SUBSTITUTE(SUBSTITUTE(SUBSTITUTE(SUBSTITUTE(A750,"~","{t}"),"*","{s}"),"?","{q}"),"&lt;","{lt}"),"&gt;","{gt}"),"=","{eq}"))</f>
        <v/>
      </c>
    </row>
    <row r="751" spans="1:12" x14ac:dyDescent="0.25">
      <c r="A751" s="5"/>
      <c r="B751" s="5"/>
      <c r="C751" s="8"/>
      <c r="D751" s="8"/>
      <c r="E751" s="12"/>
      <c r="F751" s="12"/>
      <c r="G751" s="13" t="str">
        <f>IF(OR(I751="Open",I751="Partially paid",I751="Due today",I751="Overdue",I751="Partially paid · overdue",I751="Paid",I751="Set as-of date"),ROUND(E751-IF(F751="",0,F751),2),"")</f>
        <v/>
      </c>
      <c r="H751" s="8"/>
      <c r="I751" s="14" t="str">
        <f>IF(AND(A751="",B751="",C751="",D751="",E751="",F751="",H751=""),"",IF(OR(A751="",B751="",C751="",D751="",E751=""),"Incomplete",IF(COUNTIF($L$5:$L$1004,L751)&gt;1,"Check invoice #",IF(OR(COUNT(E751)=0,AND(F751&lt;&gt;"",COUNT(F751)=0)),"Check payment",IF(OR(E751&lt;0,IF(F751="",0,F751)&lt;0,IF(F751="",0,F751)&gt;E751),"Check payment",IF(OR(COUNT(C751)=0,COUNT(D751)=0),"Check dates",IF(D751&lt;C751,"Check dates",IF(ROUND(E751-IF(F751="",0,F751),2)=0,"Paid",IF(Setup!$B$4="","Set as-of date",IF(D751=Setup!$B$4,"Due today",IF(D751&lt;Setup!$B$4,IF(IF(F751="",0,F751)&gt;0,"Partially paid · overdue","Overdue"),IF(IF(F751="",0,F751)&gt;0,"Partially paid","Open"))))))))))))</f>
        <v/>
      </c>
      <c r="J751" s="15" t="str">
        <f>IF(OR(I751="Overdue",I751="Partially paid · overdue"),DATEDIF(D751,Setup!$B$4,"D"),IF(OR(I751="Open",I751="Partially paid",I751="Due today"),0,""))</f>
        <v/>
      </c>
      <c r="K751" s="5"/>
      <c r="L751" t="str">
        <f>IF(A751="","","k"&amp;SUBSTITUTE(SUBSTITUTE(SUBSTITUTE(SUBSTITUTE(SUBSTITUTE(SUBSTITUTE(A751,"~","{t}"),"*","{s}"),"?","{q}"),"&lt;","{lt}"),"&gt;","{gt}"),"=","{eq}"))</f>
        <v/>
      </c>
    </row>
    <row r="752" spans="1:12" x14ac:dyDescent="0.25">
      <c r="A752" s="5"/>
      <c r="B752" s="5"/>
      <c r="C752" s="8"/>
      <c r="D752" s="8"/>
      <c r="E752" s="12"/>
      <c r="F752" s="12"/>
      <c r="G752" s="13" t="str">
        <f>IF(OR(I752="Open",I752="Partially paid",I752="Due today",I752="Overdue",I752="Partially paid · overdue",I752="Paid",I752="Set as-of date"),ROUND(E752-IF(F752="",0,F752),2),"")</f>
        <v/>
      </c>
      <c r="H752" s="8"/>
      <c r="I752" s="14" t="str">
        <f>IF(AND(A752="",B752="",C752="",D752="",E752="",F752="",H752=""),"",IF(OR(A752="",B752="",C752="",D752="",E752=""),"Incomplete",IF(COUNTIF($L$5:$L$1004,L752)&gt;1,"Check invoice #",IF(OR(COUNT(E752)=0,AND(F752&lt;&gt;"",COUNT(F752)=0)),"Check payment",IF(OR(E752&lt;0,IF(F752="",0,F752)&lt;0,IF(F752="",0,F752)&gt;E752),"Check payment",IF(OR(COUNT(C752)=0,COUNT(D752)=0),"Check dates",IF(D752&lt;C752,"Check dates",IF(ROUND(E752-IF(F752="",0,F752),2)=0,"Paid",IF(Setup!$B$4="","Set as-of date",IF(D752=Setup!$B$4,"Due today",IF(D752&lt;Setup!$B$4,IF(IF(F752="",0,F752)&gt;0,"Partially paid · overdue","Overdue"),IF(IF(F752="",0,F752)&gt;0,"Partially paid","Open"))))))))))))</f>
        <v/>
      </c>
      <c r="J752" s="15" t="str">
        <f>IF(OR(I752="Overdue",I752="Partially paid · overdue"),DATEDIF(D752,Setup!$B$4,"D"),IF(OR(I752="Open",I752="Partially paid",I752="Due today"),0,""))</f>
        <v/>
      </c>
      <c r="K752" s="5"/>
      <c r="L752" t="str">
        <f>IF(A752="","","k"&amp;SUBSTITUTE(SUBSTITUTE(SUBSTITUTE(SUBSTITUTE(SUBSTITUTE(SUBSTITUTE(A752,"~","{t}"),"*","{s}"),"?","{q}"),"&lt;","{lt}"),"&gt;","{gt}"),"=","{eq}"))</f>
        <v/>
      </c>
    </row>
    <row r="753" spans="1:12" x14ac:dyDescent="0.25">
      <c r="A753" s="5"/>
      <c r="B753" s="5"/>
      <c r="C753" s="8"/>
      <c r="D753" s="8"/>
      <c r="E753" s="12"/>
      <c r="F753" s="12"/>
      <c r="G753" s="13" t="str">
        <f>IF(OR(I753="Open",I753="Partially paid",I753="Due today",I753="Overdue",I753="Partially paid · overdue",I753="Paid",I753="Set as-of date"),ROUND(E753-IF(F753="",0,F753),2),"")</f>
        <v/>
      </c>
      <c r="H753" s="8"/>
      <c r="I753" s="14" t="str">
        <f>IF(AND(A753="",B753="",C753="",D753="",E753="",F753="",H753=""),"",IF(OR(A753="",B753="",C753="",D753="",E753=""),"Incomplete",IF(COUNTIF($L$5:$L$1004,L753)&gt;1,"Check invoice #",IF(OR(COUNT(E753)=0,AND(F753&lt;&gt;"",COUNT(F753)=0)),"Check payment",IF(OR(E753&lt;0,IF(F753="",0,F753)&lt;0,IF(F753="",0,F753)&gt;E753),"Check payment",IF(OR(COUNT(C753)=0,COUNT(D753)=0),"Check dates",IF(D753&lt;C753,"Check dates",IF(ROUND(E753-IF(F753="",0,F753),2)=0,"Paid",IF(Setup!$B$4="","Set as-of date",IF(D753=Setup!$B$4,"Due today",IF(D753&lt;Setup!$B$4,IF(IF(F753="",0,F753)&gt;0,"Partially paid · overdue","Overdue"),IF(IF(F753="",0,F753)&gt;0,"Partially paid","Open"))))))))))))</f>
        <v/>
      </c>
      <c r="J753" s="15" t="str">
        <f>IF(OR(I753="Overdue",I753="Partially paid · overdue"),DATEDIF(D753,Setup!$B$4,"D"),IF(OR(I753="Open",I753="Partially paid",I753="Due today"),0,""))</f>
        <v/>
      </c>
      <c r="K753" s="5"/>
      <c r="L753" t="str">
        <f>IF(A753="","","k"&amp;SUBSTITUTE(SUBSTITUTE(SUBSTITUTE(SUBSTITUTE(SUBSTITUTE(SUBSTITUTE(A753,"~","{t}"),"*","{s}"),"?","{q}"),"&lt;","{lt}"),"&gt;","{gt}"),"=","{eq}"))</f>
        <v/>
      </c>
    </row>
    <row r="754" spans="1:12" x14ac:dyDescent="0.25">
      <c r="A754" s="5"/>
      <c r="B754" s="5"/>
      <c r="C754" s="8"/>
      <c r="D754" s="8"/>
      <c r="E754" s="12"/>
      <c r="F754" s="12"/>
      <c r="G754" s="13" t="str">
        <f>IF(OR(I754="Open",I754="Partially paid",I754="Due today",I754="Overdue",I754="Partially paid · overdue",I754="Paid",I754="Set as-of date"),ROUND(E754-IF(F754="",0,F754),2),"")</f>
        <v/>
      </c>
      <c r="H754" s="8"/>
      <c r="I754" s="14" t="str">
        <f>IF(AND(A754="",B754="",C754="",D754="",E754="",F754="",H754=""),"",IF(OR(A754="",B754="",C754="",D754="",E754=""),"Incomplete",IF(COUNTIF($L$5:$L$1004,L754)&gt;1,"Check invoice #",IF(OR(COUNT(E754)=0,AND(F754&lt;&gt;"",COUNT(F754)=0)),"Check payment",IF(OR(E754&lt;0,IF(F754="",0,F754)&lt;0,IF(F754="",0,F754)&gt;E754),"Check payment",IF(OR(COUNT(C754)=0,COUNT(D754)=0),"Check dates",IF(D754&lt;C754,"Check dates",IF(ROUND(E754-IF(F754="",0,F754),2)=0,"Paid",IF(Setup!$B$4="","Set as-of date",IF(D754=Setup!$B$4,"Due today",IF(D754&lt;Setup!$B$4,IF(IF(F754="",0,F754)&gt;0,"Partially paid · overdue","Overdue"),IF(IF(F754="",0,F754)&gt;0,"Partially paid","Open"))))))))))))</f>
        <v/>
      </c>
      <c r="J754" s="15" t="str">
        <f>IF(OR(I754="Overdue",I754="Partially paid · overdue"),DATEDIF(D754,Setup!$B$4,"D"),IF(OR(I754="Open",I754="Partially paid",I754="Due today"),0,""))</f>
        <v/>
      </c>
      <c r="K754" s="5"/>
      <c r="L754" t="str">
        <f>IF(A754="","","k"&amp;SUBSTITUTE(SUBSTITUTE(SUBSTITUTE(SUBSTITUTE(SUBSTITUTE(SUBSTITUTE(A754,"~","{t}"),"*","{s}"),"?","{q}"),"&lt;","{lt}"),"&gt;","{gt}"),"=","{eq}"))</f>
        <v/>
      </c>
    </row>
    <row r="755" spans="1:12" x14ac:dyDescent="0.25">
      <c r="A755" s="5"/>
      <c r="B755" s="5"/>
      <c r="C755" s="8"/>
      <c r="D755" s="8"/>
      <c r="E755" s="12"/>
      <c r="F755" s="12"/>
      <c r="G755" s="13" t="str">
        <f>IF(OR(I755="Open",I755="Partially paid",I755="Due today",I755="Overdue",I755="Partially paid · overdue",I755="Paid",I755="Set as-of date"),ROUND(E755-IF(F755="",0,F755),2),"")</f>
        <v/>
      </c>
      <c r="H755" s="8"/>
      <c r="I755" s="14" t="str">
        <f>IF(AND(A755="",B755="",C755="",D755="",E755="",F755="",H755=""),"",IF(OR(A755="",B755="",C755="",D755="",E755=""),"Incomplete",IF(COUNTIF($L$5:$L$1004,L755)&gt;1,"Check invoice #",IF(OR(COUNT(E755)=0,AND(F755&lt;&gt;"",COUNT(F755)=0)),"Check payment",IF(OR(E755&lt;0,IF(F755="",0,F755)&lt;0,IF(F755="",0,F755)&gt;E755),"Check payment",IF(OR(COUNT(C755)=0,COUNT(D755)=0),"Check dates",IF(D755&lt;C755,"Check dates",IF(ROUND(E755-IF(F755="",0,F755),2)=0,"Paid",IF(Setup!$B$4="","Set as-of date",IF(D755=Setup!$B$4,"Due today",IF(D755&lt;Setup!$B$4,IF(IF(F755="",0,F755)&gt;0,"Partially paid · overdue","Overdue"),IF(IF(F755="",0,F755)&gt;0,"Partially paid","Open"))))))))))))</f>
        <v/>
      </c>
      <c r="J755" s="15" t="str">
        <f>IF(OR(I755="Overdue",I755="Partially paid · overdue"),DATEDIF(D755,Setup!$B$4,"D"),IF(OR(I755="Open",I755="Partially paid",I755="Due today"),0,""))</f>
        <v/>
      </c>
      <c r="K755" s="5"/>
      <c r="L755" t="str">
        <f>IF(A755="","","k"&amp;SUBSTITUTE(SUBSTITUTE(SUBSTITUTE(SUBSTITUTE(SUBSTITUTE(SUBSTITUTE(A755,"~","{t}"),"*","{s}"),"?","{q}"),"&lt;","{lt}"),"&gt;","{gt}"),"=","{eq}"))</f>
        <v/>
      </c>
    </row>
    <row r="756" spans="1:12" x14ac:dyDescent="0.25">
      <c r="A756" s="5"/>
      <c r="B756" s="5"/>
      <c r="C756" s="8"/>
      <c r="D756" s="8"/>
      <c r="E756" s="12"/>
      <c r="F756" s="12"/>
      <c r="G756" s="13" t="str">
        <f>IF(OR(I756="Open",I756="Partially paid",I756="Due today",I756="Overdue",I756="Partially paid · overdue",I756="Paid",I756="Set as-of date"),ROUND(E756-IF(F756="",0,F756),2),"")</f>
        <v/>
      </c>
      <c r="H756" s="8"/>
      <c r="I756" s="14" t="str">
        <f>IF(AND(A756="",B756="",C756="",D756="",E756="",F756="",H756=""),"",IF(OR(A756="",B756="",C756="",D756="",E756=""),"Incomplete",IF(COUNTIF($L$5:$L$1004,L756)&gt;1,"Check invoice #",IF(OR(COUNT(E756)=0,AND(F756&lt;&gt;"",COUNT(F756)=0)),"Check payment",IF(OR(E756&lt;0,IF(F756="",0,F756)&lt;0,IF(F756="",0,F756)&gt;E756),"Check payment",IF(OR(COUNT(C756)=0,COUNT(D756)=0),"Check dates",IF(D756&lt;C756,"Check dates",IF(ROUND(E756-IF(F756="",0,F756),2)=0,"Paid",IF(Setup!$B$4="","Set as-of date",IF(D756=Setup!$B$4,"Due today",IF(D756&lt;Setup!$B$4,IF(IF(F756="",0,F756)&gt;0,"Partially paid · overdue","Overdue"),IF(IF(F756="",0,F756)&gt;0,"Partially paid","Open"))))))))))))</f>
        <v/>
      </c>
      <c r="J756" s="15" t="str">
        <f>IF(OR(I756="Overdue",I756="Partially paid · overdue"),DATEDIF(D756,Setup!$B$4,"D"),IF(OR(I756="Open",I756="Partially paid",I756="Due today"),0,""))</f>
        <v/>
      </c>
      <c r="K756" s="5"/>
      <c r="L756" t="str">
        <f>IF(A756="","","k"&amp;SUBSTITUTE(SUBSTITUTE(SUBSTITUTE(SUBSTITUTE(SUBSTITUTE(SUBSTITUTE(A756,"~","{t}"),"*","{s}"),"?","{q}"),"&lt;","{lt}"),"&gt;","{gt}"),"=","{eq}"))</f>
        <v/>
      </c>
    </row>
    <row r="757" spans="1:12" x14ac:dyDescent="0.25">
      <c r="A757" s="5"/>
      <c r="B757" s="5"/>
      <c r="C757" s="8"/>
      <c r="D757" s="8"/>
      <c r="E757" s="12"/>
      <c r="F757" s="12"/>
      <c r="G757" s="13" t="str">
        <f>IF(OR(I757="Open",I757="Partially paid",I757="Due today",I757="Overdue",I757="Partially paid · overdue",I757="Paid",I757="Set as-of date"),ROUND(E757-IF(F757="",0,F757),2),"")</f>
        <v/>
      </c>
      <c r="H757" s="8"/>
      <c r="I757" s="14" t="str">
        <f>IF(AND(A757="",B757="",C757="",D757="",E757="",F757="",H757=""),"",IF(OR(A757="",B757="",C757="",D757="",E757=""),"Incomplete",IF(COUNTIF($L$5:$L$1004,L757)&gt;1,"Check invoice #",IF(OR(COUNT(E757)=0,AND(F757&lt;&gt;"",COUNT(F757)=0)),"Check payment",IF(OR(E757&lt;0,IF(F757="",0,F757)&lt;0,IF(F757="",0,F757)&gt;E757),"Check payment",IF(OR(COUNT(C757)=0,COUNT(D757)=0),"Check dates",IF(D757&lt;C757,"Check dates",IF(ROUND(E757-IF(F757="",0,F757),2)=0,"Paid",IF(Setup!$B$4="","Set as-of date",IF(D757=Setup!$B$4,"Due today",IF(D757&lt;Setup!$B$4,IF(IF(F757="",0,F757)&gt;0,"Partially paid · overdue","Overdue"),IF(IF(F757="",0,F757)&gt;0,"Partially paid","Open"))))))))))))</f>
        <v/>
      </c>
      <c r="J757" s="15" t="str">
        <f>IF(OR(I757="Overdue",I757="Partially paid · overdue"),DATEDIF(D757,Setup!$B$4,"D"),IF(OR(I757="Open",I757="Partially paid",I757="Due today"),0,""))</f>
        <v/>
      </c>
      <c r="K757" s="5"/>
      <c r="L757" t="str">
        <f>IF(A757="","","k"&amp;SUBSTITUTE(SUBSTITUTE(SUBSTITUTE(SUBSTITUTE(SUBSTITUTE(SUBSTITUTE(A757,"~","{t}"),"*","{s}"),"?","{q}"),"&lt;","{lt}"),"&gt;","{gt}"),"=","{eq}"))</f>
        <v/>
      </c>
    </row>
    <row r="758" spans="1:12" x14ac:dyDescent="0.25">
      <c r="A758" s="5"/>
      <c r="B758" s="5"/>
      <c r="C758" s="8"/>
      <c r="D758" s="8"/>
      <c r="E758" s="12"/>
      <c r="F758" s="12"/>
      <c r="G758" s="13" t="str">
        <f>IF(OR(I758="Open",I758="Partially paid",I758="Due today",I758="Overdue",I758="Partially paid · overdue",I758="Paid",I758="Set as-of date"),ROUND(E758-IF(F758="",0,F758),2),"")</f>
        <v/>
      </c>
      <c r="H758" s="8"/>
      <c r="I758" s="14" t="str">
        <f>IF(AND(A758="",B758="",C758="",D758="",E758="",F758="",H758=""),"",IF(OR(A758="",B758="",C758="",D758="",E758=""),"Incomplete",IF(COUNTIF($L$5:$L$1004,L758)&gt;1,"Check invoice #",IF(OR(COUNT(E758)=0,AND(F758&lt;&gt;"",COUNT(F758)=0)),"Check payment",IF(OR(E758&lt;0,IF(F758="",0,F758)&lt;0,IF(F758="",0,F758)&gt;E758),"Check payment",IF(OR(COUNT(C758)=0,COUNT(D758)=0),"Check dates",IF(D758&lt;C758,"Check dates",IF(ROUND(E758-IF(F758="",0,F758),2)=0,"Paid",IF(Setup!$B$4="","Set as-of date",IF(D758=Setup!$B$4,"Due today",IF(D758&lt;Setup!$B$4,IF(IF(F758="",0,F758)&gt;0,"Partially paid · overdue","Overdue"),IF(IF(F758="",0,F758)&gt;0,"Partially paid","Open"))))))))))))</f>
        <v/>
      </c>
      <c r="J758" s="15" t="str">
        <f>IF(OR(I758="Overdue",I758="Partially paid · overdue"),DATEDIF(D758,Setup!$B$4,"D"),IF(OR(I758="Open",I758="Partially paid",I758="Due today"),0,""))</f>
        <v/>
      </c>
      <c r="K758" s="5"/>
      <c r="L758" t="str">
        <f>IF(A758="","","k"&amp;SUBSTITUTE(SUBSTITUTE(SUBSTITUTE(SUBSTITUTE(SUBSTITUTE(SUBSTITUTE(A758,"~","{t}"),"*","{s}"),"?","{q}"),"&lt;","{lt}"),"&gt;","{gt}"),"=","{eq}"))</f>
        <v/>
      </c>
    </row>
    <row r="759" spans="1:12" x14ac:dyDescent="0.25">
      <c r="A759" s="5"/>
      <c r="B759" s="5"/>
      <c r="C759" s="8"/>
      <c r="D759" s="8"/>
      <c r="E759" s="12"/>
      <c r="F759" s="12"/>
      <c r="G759" s="13" t="str">
        <f>IF(OR(I759="Open",I759="Partially paid",I759="Due today",I759="Overdue",I759="Partially paid · overdue",I759="Paid",I759="Set as-of date"),ROUND(E759-IF(F759="",0,F759),2),"")</f>
        <v/>
      </c>
      <c r="H759" s="8"/>
      <c r="I759" s="14" t="str">
        <f>IF(AND(A759="",B759="",C759="",D759="",E759="",F759="",H759=""),"",IF(OR(A759="",B759="",C759="",D759="",E759=""),"Incomplete",IF(COUNTIF($L$5:$L$1004,L759)&gt;1,"Check invoice #",IF(OR(COUNT(E759)=0,AND(F759&lt;&gt;"",COUNT(F759)=0)),"Check payment",IF(OR(E759&lt;0,IF(F759="",0,F759)&lt;0,IF(F759="",0,F759)&gt;E759),"Check payment",IF(OR(COUNT(C759)=0,COUNT(D759)=0),"Check dates",IF(D759&lt;C759,"Check dates",IF(ROUND(E759-IF(F759="",0,F759),2)=0,"Paid",IF(Setup!$B$4="","Set as-of date",IF(D759=Setup!$B$4,"Due today",IF(D759&lt;Setup!$B$4,IF(IF(F759="",0,F759)&gt;0,"Partially paid · overdue","Overdue"),IF(IF(F759="",0,F759)&gt;0,"Partially paid","Open"))))))))))))</f>
        <v/>
      </c>
      <c r="J759" s="15" t="str">
        <f>IF(OR(I759="Overdue",I759="Partially paid · overdue"),DATEDIF(D759,Setup!$B$4,"D"),IF(OR(I759="Open",I759="Partially paid",I759="Due today"),0,""))</f>
        <v/>
      </c>
      <c r="K759" s="5"/>
      <c r="L759" t="str">
        <f>IF(A759="","","k"&amp;SUBSTITUTE(SUBSTITUTE(SUBSTITUTE(SUBSTITUTE(SUBSTITUTE(SUBSTITUTE(A759,"~","{t}"),"*","{s}"),"?","{q}"),"&lt;","{lt}"),"&gt;","{gt}"),"=","{eq}"))</f>
        <v/>
      </c>
    </row>
    <row r="760" spans="1:12" x14ac:dyDescent="0.25">
      <c r="A760" s="5"/>
      <c r="B760" s="5"/>
      <c r="C760" s="8"/>
      <c r="D760" s="8"/>
      <c r="E760" s="12"/>
      <c r="F760" s="12"/>
      <c r="G760" s="13" t="str">
        <f>IF(OR(I760="Open",I760="Partially paid",I760="Due today",I760="Overdue",I760="Partially paid · overdue",I760="Paid",I760="Set as-of date"),ROUND(E760-IF(F760="",0,F760),2),"")</f>
        <v/>
      </c>
      <c r="H760" s="8"/>
      <c r="I760" s="14" t="str">
        <f>IF(AND(A760="",B760="",C760="",D760="",E760="",F760="",H760=""),"",IF(OR(A760="",B760="",C760="",D760="",E760=""),"Incomplete",IF(COUNTIF($L$5:$L$1004,L760)&gt;1,"Check invoice #",IF(OR(COUNT(E760)=0,AND(F760&lt;&gt;"",COUNT(F760)=0)),"Check payment",IF(OR(E760&lt;0,IF(F760="",0,F760)&lt;0,IF(F760="",0,F760)&gt;E760),"Check payment",IF(OR(COUNT(C760)=0,COUNT(D760)=0),"Check dates",IF(D760&lt;C760,"Check dates",IF(ROUND(E760-IF(F760="",0,F760),2)=0,"Paid",IF(Setup!$B$4="","Set as-of date",IF(D760=Setup!$B$4,"Due today",IF(D760&lt;Setup!$B$4,IF(IF(F760="",0,F760)&gt;0,"Partially paid · overdue","Overdue"),IF(IF(F760="",0,F760)&gt;0,"Partially paid","Open"))))))))))))</f>
        <v/>
      </c>
      <c r="J760" s="15" t="str">
        <f>IF(OR(I760="Overdue",I760="Partially paid · overdue"),DATEDIF(D760,Setup!$B$4,"D"),IF(OR(I760="Open",I760="Partially paid",I760="Due today"),0,""))</f>
        <v/>
      </c>
      <c r="K760" s="5"/>
      <c r="L760" t="str">
        <f>IF(A760="","","k"&amp;SUBSTITUTE(SUBSTITUTE(SUBSTITUTE(SUBSTITUTE(SUBSTITUTE(SUBSTITUTE(A760,"~","{t}"),"*","{s}"),"?","{q}"),"&lt;","{lt}"),"&gt;","{gt}"),"=","{eq}"))</f>
        <v/>
      </c>
    </row>
    <row r="761" spans="1:12" x14ac:dyDescent="0.25">
      <c r="A761" s="5"/>
      <c r="B761" s="5"/>
      <c r="C761" s="8"/>
      <c r="D761" s="8"/>
      <c r="E761" s="12"/>
      <c r="F761" s="12"/>
      <c r="G761" s="13" t="str">
        <f>IF(OR(I761="Open",I761="Partially paid",I761="Due today",I761="Overdue",I761="Partially paid · overdue",I761="Paid",I761="Set as-of date"),ROUND(E761-IF(F761="",0,F761),2),"")</f>
        <v/>
      </c>
      <c r="H761" s="8"/>
      <c r="I761" s="14" t="str">
        <f>IF(AND(A761="",B761="",C761="",D761="",E761="",F761="",H761=""),"",IF(OR(A761="",B761="",C761="",D761="",E761=""),"Incomplete",IF(COUNTIF($L$5:$L$1004,L761)&gt;1,"Check invoice #",IF(OR(COUNT(E761)=0,AND(F761&lt;&gt;"",COUNT(F761)=0)),"Check payment",IF(OR(E761&lt;0,IF(F761="",0,F761)&lt;0,IF(F761="",0,F761)&gt;E761),"Check payment",IF(OR(COUNT(C761)=0,COUNT(D761)=0),"Check dates",IF(D761&lt;C761,"Check dates",IF(ROUND(E761-IF(F761="",0,F761),2)=0,"Paid",IF(Setup!$B$4="","Set as-of date",IF(D761=Setup!$B$4,"Due today",IF(D761&lt;Setup!$B$4,IF(IF(F761="",0,F761)&gt;0,"Partially paid · overdue","Overdue"),IF(IF(F761="",0,F761)&gt;0,"Partially paid","Open"))))))))))))</f>
        <v/>
      </c>
      <c r="J761" s="15" t="str">
        <f>IF(OR(I761="Overdue",I761="Partially paid · overdue"),DATEDIF(D761,Setup!$B$4,"D"),IF(OR(I761="Open",I761="Partially paid",I761="Due today"),0,""))</f>
        <v/>
      </c>
      <c r="K761" s="5"/>
      <c r="L761" t="str">
        <f>IF(A761="","","k"&amp;SUBSTITUTE(SUBSTITUTE(SUBSTITUTE(SUBSTITUTE(SUBSTITUTE(SUBSTITUTE(A761,"~","{t}"),"*","{s}"),"?","{q}"),"&lt;","{lt}"),"&gt;","{gt}"),"=","{eq}"))</f>
        <v/>
      </c>
    </row>
    <row r="762" spans="1:12" x14ac:dyDescent="0.25">
      <c r="A762" s="5"/>
      <c r="B762" s="5"/>
      <c r="C762" s="8"/>
      <c r="D762" s="8"/>
      <c r="E762" s="12"/>
      <c r="F762" s="12"/>
      <c r="G762" s="13" t="str">
        <f>IF(OR(I762="Open",I762="Partially paid",I762="Due today",I762="Overdue",I762="Partially paid · overdue",I762="Paid",I762="Set as-of date"),ROUND(E762-IF(F762="",0,F762),2),"")</f>
        <v/>
      </c>
      <c r="H762" s="8"/>
      <c r="I762" s="14" t="str">
        <f>IF(AND(A762="",B762="",C762="",D762="",E762="",F762="",H762=""),"",IF(OR(A762="",B762="",C762="",D762="",E762=""),"Incomplete",IF(COUNTIF($L$5:$L$1004,L762)&gt;1,"Check invoice #",IF(OR(COUNT(E762)=0,AND(F762&lt;&gt;"",COUNT(F762)=0)),"Check payment",IF(OR(E762&lt;0,IF(F762="",0,F762)&lt;0,IF(F762="",0,F762)&gt;E762),"Check payment",IF(OR(COUNT(C762)=0,COUNT(D762)=0),"Check dates",IF(D762&lt;C762,"Check dates",IF(ROUND(E762-IF(F762="",0,F762),2)=0,"Paid",IF(Setup!$B$4="","Set as-of date",IF(D762=Setup!$B$4,"Due today",IF(D762&lt;Setup!$B$4,IF(IF(F762="",0,F762)&gt;0,"Partially paid · overdue","Overdue"),IF(IF(F762="",0,F762)&gt;0,"Partially paid","Open"))))))))))))</f>
        <v/>
      </c>
      <c r="J762" s="15" t="str">
        <f>IF(OR(I762="Overdue",I762="Partially paid · overdue"),DATEDIF(D762,Setup!$B$4,"D"),IF(OR(I762="Open",I762="Partially paid",I762="Due today"),0,""))</f>
        <v/>
      </c>
      <c r="K762" s="5"/>
      <c r="L762" t="str">
        <f>IF(A762="","","k"&amp;SUBSTITUTE(SUBSTITUTE(SUBSTITUTE(SUBSTITUTE(SUBSTITUTE(SUBSTITUTE(A762,"~","{t}"),"*","{s}"),"?","{q}"),"&lt;","{lt}"),"&gt;","{gt}"),"=","{eq}"))</f>
        <v/>
      </c>
    </row>
    <row r="763" spans="1:12" x14ac:dyDescent="0.25">
      <c r="A763" s="5"/>
      <c r="B763" s="5"/>
      <c r="C763" s="8"/>
      <c r="D763" s="8"/>
      <c r="E763" s="12"/>
      <c r="F763" s="12"/>
      <c r="G763" s="13" t="str">
        <f>IF(OR(I763="Open",I763="Partially paid",I763="Due today",I763="Overdue",I763="Partially paid · overdue",I763="Paid",I763="Set as-of date"),ROUND(E763-IF(F763="",0,F763),2),"")</f>
        <v/>
      </c>
      <c r="H763" s="8"/>
      <c r="I763" s="14" t="str">
        <f>IF(AND(A763="",B763="",C763="",D763="",E763="",F763="",H763=""),"",IF(OR(A763="",B763="",C763="",D763="",E763=""),"Incomplete",IF(COUNTIF($L$5:$L$1004,L763)&gt;1,"Check invoice #",IF(OR(COUNT(E763)=0,AND(F763&lt;&gt;"",COUNT(F763)=0)),"Check payment",IF(OR(E763&lt;0,IF(F763="",0,F763)&lt;0,IF(F763="",0,F763)&gt;E763),"Check payment",IF(OR(COUNT(C763)=0,COUNT(D763)=0),"Check dates",IF(D763&lt;C763,"Check dates",IF(ROUND(E763-IF(F763="",0,F763),2)=0,"Paid",IF(Setup!$B$4="","Set as-of date",IF(D763=Setup!$B$4,"Due today",IF(D763&lt;Setup!$B$4,IF(IF(F763="",0,F763)&gt;0,"Partially paid · overdue","Overdue"),IF(IF(F763="",0,F763)&gt;0,"Partially paid","Open"))))))))))))</f>
        <v/>
      </c>
      <c r="J763" s="15" t="str">
        <f>IF(OR(I763="Overdue",I763="Partially paid · overdue"),DATEDIF(D763,Setup!$B$4,"D"),IF(OR(I763="Open",I763="Partially paid",I763="Due today"),0,""))</f>
        <v/>
      </c>
      <c r="K763" s="5"/>
      <c r="L763" t="str">
        <f>IF(A763="","","k"&amp;SUBSTITUTE(SUBSTITUTE(SUBSTITUTE(SUBSTITUTE(SUBSTITUTE(SUBSTITUTE(A763,"~","{t}"),"*","{s}"),"?","{q}"),"&lt;","{lt}"),"&gt;","{gt}"),"=","{eq}"))</f>
        <v/>
      </c>
    </row>
    <row r="764" spans="1:12" x14ac:dyDescent="0.25">
      <c r="A764" s="5"/>
      <c r="B764" s="5"/>
      <c r="C764" s="8"/>
      <c r="D764" s="8"/>
      <c r="E764" s="12"/>
      <c r="F764" s="12"/>
      <c r="G764" s="13" t="str">
        <f>IF(OR(I764="Open",I764="Partially paid",I764="Due today",I764="Overdue",I764="Partially paid · overdue",I764="Paid",I764="Set as-of date"),ROUND(E764-IF(F764="",0,F764),2),"")</f>
        <v/>
      </c>
      <c r="H764" s="8"/>
      <c r="I764" s="14" t="str">
        <f>IF(AND(A764="",B764="",C764="",D764="",E764="",F764="",H764=""),"",IF(OR(A764="",B764="",C764="",D764="",E764=""),"Incomplete",IF(COUNTIF($L$5:$L$1004,L764)&gt;1,"Check invoice #",IF(OR(COUNT(E764)=0,AND(F764&lt;&gt;"",COUNT(F764)=0)),"Check payment",IF(OR(E764&lt;0,IF(F764="",0,F764)&lt;0,IF(F764="",0,F764)&gt;E764),"Check payment",IF(OR(COUNT(C764)=0,COUNT(D764)=0),"Check dates",IF(D764&lt;C764,"Check dates",IF(ROUND(E764-IF(F764="",0,F764),2)=0,"Paid",IF(Setup!$B$4="","Set as-of date",IF(D764=Setup!$B$4,"Due today",IF(D764&lt;Setup!$B$4,IF(IF(F764="",0,F764)&gt;0,"Partially paid · overdue","Overdue"),IF(IF(F764="",0,F764)&gt;0,"Partially paid","Open"))))))))))))</f>
        <v/>
      </c>
      <c r="J764" s="15" t="str">
        <f>IF(OR(I764="Overdue",I764="Partially paid · overdue"),DATEDIF(D764,Setup!$B$4,"D"),IF(OR(I764="Open",I764="Partially paid",I764="Due today"),0,""))</f>
        <v/>
      </c>
      <c r="K764" s="5"/>
      <c r="L764" t="str">
        <f>IF(A764="","","k"&amp;SUBSTITUTE(SUBSTITUTE(SUBSTITUTE(SUBSTITUTE(SUBSTITUTE(SUBSTITUTE(A764,"~","{t}"),"*","{s}"),"?","{q}"),"&lt;","{lt}"),"&gt;","{gt}"),"=","{eq}"))</f>
        <v/>
      </c>
    </row>
    <row r="765" spans="1:12" x14ac:dyDescent="0.25">
      <c r="A765" s="5"/>
      <c r="B765" s="5"/>
      <c r="C765" s="8"/>
      <c r="D765" s="8"/>
      <c r="E765" s="12"/>
      <c r="F765" s="12"/>
      <c r="G765" s="13" t="str">
        <f>IF(OR(I765="Open",I765="Partially paid",I765="Due today",I765="Overdue",I765="Partially paid · overdue",I765="Paid",I765="Set as-of date"),ROUND(E765-IF(F765="",0,F765),2),"")</f>
        <v/>
      </c>
      <c r="H765" s="8"/>
      <c r="I765" s="14" t="str">
        <f>IF(AND(A765="",B765="",C765="",D765="",E765="",F765="",H765=""),"",IF(OR(A765="",B765="",C765="",D765="",E765=""),"Incomplete",IF(COUNTIF($L$5:$L$1004,L765)&gt;1,"Check invoice #",IF(OR(COUNT(E765)=0,AND(F765&lt;&gt;"",COUNT(F765)=0)),"Check payment",IF(OR(E765&lt;0,IF(F765="",0,F765)&lt;0,IF(F765="",0,F765)&gt;E765),"Check payment",IF(OR(COUNT(C765)=0,COUNT(D765)=0),"Check dates",IF(D765&lt;C765,"Check dates",IF(ROUND(E765-IF(F765="",0,F765),2)=0,"Paid",IF(Setup!$B$4="","Set as-of date",IF(D765=Setup!$B$4,"Due today",IF(D765&lt;Setup!$B$4,IF(IF(F765="",0,F765)&gt;0,"Partially paid · overdue","Overdue"),IF(IF(F765="",0,F765)&gt;0,"Partially paid","Open"))))))))))))</f>
        <v/>
      </c>
      <c r="J765" s="15" t="str">
        <f>IF(OR(I765="Overdue",I765="Partially paid · overdue"),DATEDIF(D765,Setup!$B$4,"D"),IF(OR(I765="Open",I765="Partially paid",I765="Due today"),0,""))</f>
        <v/>
      </c>
      <c r="K765" s="5"/>
      <c r="L765" t="str">
        <f>IF(A765="","","k"&amp;SUBSTITUTE(SUBSTITUTE(SUBSTITUTE(SUBSTITUTE(SUBSTITUTE(SUBSTITUTE(A765,"~","{t}"),"*","{s}"),"?","{q}"),"&lt;","{lt}"),"&gt;","{gt}"),"=","{eq}"))</f>
        <v/>
      </c>
    </row>
    <row r="766" spans="1:12" x14ac:dyDescent="0.25">
      <c r="A766" s="5"/>
      <c r="B766" s="5"/>
      <c r="C766" s="8"/>
      <c r="D766" s="8"/>
      <c r="E766" s="12"/>
      <c r="F766" s="12"/>
      <c r="G766" s="13" t="str">
        <f>IF(OR(I766="Open",I766="Partially paid",I766="Due today",I766="Overdue",I766="Partially paid · overdue",I766="Paid",I766="Set as-of date"),ROUND(E766-IF(F766="",0,F766),2),"")</f>
        <v/>
      </c>
      <c r="H766" s="8"/>
      <c r="I766" s="14" t="str">
        <f>IF(AND(A766="",B766="",C766="",D766="",E766="",F766="",H766=""),"",IF(OR(A766="",B766="",C766="",D766="",E766=""),"Incomplete",IF(COUNTIF($L$5:$L$1004,L766)&gt;1,"Check invoice #",IF(OR(COUNT(E766)=0,AND(F766&lt;&gt;"",COUNT(F766)=0)),"Check payment",IF(OR(E766&lt;0,IF(F766="",0,F766)&lt;0,IF(F766="",0,F766)&gt;E766),"Check payment",IF(OR(COUNT(C766)=0,COUNT(D766)=0),"Check dates",IF(D766&lt;C766,"Check dates",IF(ROUND(E766-IF(F766="",0,F766),2)=0,"Paid",IF(Setup!$B$4="","Set as-of date",IF(D766=Setup!$B$4,"Due today",IF(D766&lt;Setup!$B$4,IF(IF(F766="",0,F766)&gt;0,"Partially paid · overdue","Overdue"),IF(IF(F766="",0,F766)&gt;0,"Partially paid","Open"))))))))))))</f>
        <v/>
      </c>
      <c r="J766" s="15" t="str">
        <f>IF(OR(I766="Overdue",I766="Partially paid · overdue"),DATEDIF(D766,Setup!$B$4,"D"),IF(OR(I766="Open",I766="Partially paid",I766="Due today"),0,""))</f>
        <v/>
      </c>
      <c r="K766" s="5"/>
      <c r="L766" t="str">
        <f>IF(A766="","","k"&amp;SUBSTITUTE(SUBSTITUTE(SUBSTITUTE(SUBSTITUTE(SUBSTITUTE(SUBSTITUTE(A766,"~","{t}"),"*","{s}"),"?","{q}"),"&lt;","{lt}"),"&gt;","{gt}"),"=","{eq}"))</f>
        <v/>
      </c>
    </row>
    <row r="767" spans="1:12" x14ac:dyDescent="0.25">
      <c r="A767" s="5"/>
      <c r="B767" s="5"/>
      <c r="C767" s="8"/>
      <c r="D767" s="8"/>
      <c r="E767" s="12"/>
      <c r="F767" s="12"/>
      <c r="G767" s="13" t="str">
        <f>IF(OR(I767="Open",I767="Partially paid",I767="Due today",I767="Overdue",I767="Partially paid · overdue",I767="Paid",I767="Set as-of date"),ROUND(E767-IF(F767="",0,F767),2),"")</f>
        <v/>
      </c>
      <c r="H767" s="8"/>
      <c r="I767" s="14" t="str">
        <f>IF(AND(A767="",B767="",C767="",D767="",E767="",F767="",H767=""),"",IF(OR(A767="",B767="",C767="",D767="",E767=""),"Incomplete",IF(COUNTIF($L$5:$L$1004,L767)&gt;1,"Check invoice #",IF(OR(COUNT(E767)=0,AND(F767&lt;&gt;"",COUNT(F767)=0)),"Check payment",IF(OR(E767&lt;0,IF(F767="",0,F767)&lt;0,IF(F767="",0,F767)&gt;E767),"Check payment",IF(OR(COUNT(C767)=0,COUNT(D767)=0),"Check dates",IF(D767&lt;C767,"Check dates",IF(ROUND(E767-IF(F767="",0,F767),2)=0,"Paid",IF(Setup!$B$4="","Set as-of date",IF(D767=Setup!$B$4,"Due today",IF(D767&lt;Setup!$B$4,IF(IF(F767="",0,F767)&gt;0,"Partially paid · overdue","Overdue"),IF(IF(F767="",0,F767)&gt;0,"Partially paid","Open"))))))))))))</f>
        <v/>
      </c>
      <c r="J767" s="15" t="str">
        <f>IF(OR(I767="Overdue",I767="Partially paid · overdue"),DATEDIF(D767,Setup!$B$4,"D"),IF(OR(I767="Open",I767="Partially paid",I767="Due today"),0,""))</f>
        <v/>
      </c>
      <c r="K767" s="5"/>
      <c r="L767" t="str">
        <f>IF(A767="","","k"&amp;SUBSTITUTE(SUBSTITUTE(SUBSTITUTE(SUBSTITUTE(SUBSTITUTE(SUBSTITUTE(A767,"~","{t}"),"*","{s}"),"?","{q}"),"&lt;","{lt}"),"&gt;","{gt}"),"=","{eq}"))</f>
        <v/>
      </c>
    </row>
    <row r="768" spans="1:12" x14ac:dyDescent="0.25">
      <c r="A768" s="5"/>
      <c r="B768" s="5"/>
      <c r="C768" s="8"/>
      <c r="D768" s="8"/>
      <c r="E768" s="12"/>
      <c r="F768" s="12"/>
      <c r="G768" s="13" t="str">
        <f>IF(OR(I768="Open",I768="Partially paid",I768="Due today",I768="Overdue",I768="Partially paid · overdue",I768="Paid",I768="Set as-of date"),ROUND(E768-IF(F768="",0,F768),2),"")</f>
        <v/>
      </c>
      <c r="H768" s="8"/>
      <c r="I768" s="14" t="str">
        <f>IF(AND(A768="",B768="",C768="",D768="",E768="",F768="",H768=""),"",IF(OR(A768="",B768="",C768="",D768="",E768=""),"Incomplete",IF(COUNTIF($L$5:$L$1004,L768)&gt;1,"Check invoice #",IF(OR(COUNT(E768)=0,AND(F768&lt;&gt;"",COUNT(F768)=0)),"Check payment",IF(OR(E768&lt;0,IF(F768="",0,F768)&lt;0,IF(F768="",0,F768)&gt;E768),"Check payment",IF(OR(COUNT(C768)=0,COUNT(D768)=0),"Check dates",IF(D768&lt;C768,"Check dates",IF(ROUND(E768-IF(F768="",0,F768),2)=0,"Paid",IF(Setup!$B$4="","Set as-of date",IF(D768=Setup!$B$4,"Due today",IF(D768&lt;Setup!$B$4,IF(IF(F768="",0,F768)&gt;0,"Partially paid · overdue","Overdue"),IF(IF(F768="",0,F768)&gt;0,"Partially paid","Open"))))))))))))</f>
        <v/>
      </c>
      <c r="J768" s="15" t="str">
        <f>IF(OR(I768="Overdue",I768="Partially paid · overdue"),DATEDIF(D768,Setup!$B$4,"D"),IF(OR(I768="Open",I768="Partially paid",I768="Due today"),0,""))</f>
        <v/>
      </c>
      <c r="K768" s="5"/>
      <c r="L768" t="str">
        <f>IF(A768="","","k"&amp;SUBSTITUTE(SUBSTITUTE(SUBSTITUTE(SUBSTITUTE(SUBSTITUTE(SUBSTITUTE(A768,"~","{t}"),"*","{s}"),"?","{q}"),"&lt;","{lt}"),"&gt;","{gt}"),"=","{eq}"))</f>
        <v/>
      </c>
    </row>
    <row r="769" spans="1:12" x14ac:dyDescent="0.25">
      <c r="A769" s="5"/>
      <c r="B769" s="5"/>
      <c r="C769" s="8"/>
      <c r="D769" s="8"/>
      <c r="E769" s="12"/>
      <c r="F769" s="12"/>
      <c r="G769" s="13" t="str">
        <f>IF(OR(I769="Open",I769="Partially paid",I769="Due today",I769="Overdue",I769="Partially paid · overdue",I769="Paid",I769="Set as-of date"),ROUND(E769-IF(F769="",0,F769),2),"")</f>
        <v/>
      </c>
      <c r="H769" s="8"/>
      <c r="I769" s="14" t="str">
        <f>IF(AND(A769="",B769="",C769="",D769="",E769="",F769="",H769=""),"",IF(OR(A769="",B769="",C769="",D769="",E769=""),"Incomplete",IF(COUNTIF($L$5:$L$1004,L769)&gt;1,"Check invoice #",IF(OR(COUNT(E769)=0,AND(F769&lt;&gt;"",COUNT(F769)=0)),"Check payment",IF(OR(E769&lt;0,IF(F769="",0,F769)&lt;0,IF(F769="",0,F769)&gt;E769),"Check payment",IF(OR(COUNT(C769)=0,COUNT(D769)=0),"Check dates",IF(D769&lt;C769,"Check dates",IF(ROUND(E769-IF(F769="",0,F769),2)=0,"Paid",IF(Setup!$B$4="","Set as-of date",IF(D769=Setup!$B$4,"Due today",IF(D769&lt;Setup!$B$4,IF(IF(F769="",0,F769)&gt;0,"Partially paid · overdue","Overdue"),IF(IF(F769="",0,F769)&gt;0,"Partially paid","Open"))))))))))))</f>
        <v/>
      </c>
      <c r="J769" s="15" t="str">
        <f>IF(OR(I769="Overdue",I769="Partially paid · overdue"),DATEDIF(D769,Setup!$B$4,"D"),IF(OR(I769="Open",I769="Partially paid",I769="Due today"),0,""))</f>
        <v/>
      </c>
      <c r="K769" s="5"/>
      <c r="L769" t="str">
        <f>IF(A769="","","k"&amp;SUBSTITUTE(SUBSTITUTE(SUBSTITUTE(SUBSTITUTE(SUBSTITUTE(SUBSTITUTE(A769,"~","{t}"),"*","{s}"),"?","{q}"),"&lt;","{lt}"),"&gt;","{gt}"),"=","{eq}"))</f>
        <v/>
      </c>
    </row>
    <row r="770" spans="1:12" x14ac:dyDescent="0.25">
      <c r="A770" s="5"/>
      <c r="B770" s="5"/>
      <c r="C770" s="8"/>
      <c r="D770" s="8"/>
      <c r="E770" s="12"/>
      <c r="F770" s="12"/>
      <c r="G770" s="13" t="str">
        <f>IF(OR(I770="Open",I770="Partially paid",I770="Due today",I770="Overdue",I770="Partially paid · overdue",I770="Paid",I770="Set as-of date"),ROUND(E770-IF(F770="",0,F770),2),"")</f>
        <v/>
      </c>
      <c r="H770" s="8"/>
      <c r="I770" s="14" t="str">
        <f>IF(AND(A770="",B770="",C770="",D770="",E770="",F770="",H770=""),"",IF(OR(A770="",B770="",C770="",D770="",E770=""),"Incomplete",IF(COUNTIF($L$5:$L$1004,L770)&gt;1,"Check invoice #",IF(OR(COUNT(E770)=0,AND(F770&lt;&gt;"",COUNT(F770)=0)),"Check payment",IF(OR(E770&lt;0,IF(F770="",0,F770)&lt;0,IF(F770="",0,F770)&gt;E770),"Check payment",IF(OR(COUNT(C770)=0,COUNT(D770)=0),"Check dates",IF(D770&lt;C770,"Check dates",IF(ROUND(E770-IF(F770="",0,F770),2)=0,"Paid",IF(Setup!$B$4="","Set as-of date",IF(D770=Setup!$B$4,"Due today",IF(D770&lt;Setup!$B$4,IF(IF(F770="",0,F770)&gt;0,"Partially paid · overdue","Overdue"),IF(IF(F770="",0,F770)&gt;0,"Partially paid","Open"))))))))))))</f>
        <v/>
      </c>
      <c r="J770" s="15" t="str">
        <f>IF(OR(I770="Overdue",I770="Partially paid · overdue"),DATEDIF(D770,Setup!$B$4,"D"),IF(OR(I770="Open",I770="Partially paid",I770="Due today"),0,""))</f>
        <v/>
      </c>
      <c r="K770" s="5"/>
      <c r="L770" t="str">
        <f>IF(A770="","","k"&amp;SUBSTITUTE(SUBSTITUTE(SUBSTITUTE(SUBSTITUTE(SUBSTITUTE(SUBSTITUTE(A770,"~","{t}"),"*","{s}"),"?","{q}"),"&lt;","{lt}"),"&gt;","{gt}"),"=","{eq}"))</f>
        <v/>
      </c>
    </row>
    <row r="771" spans="1:12" x14ac:dyDescent="0.25">
      <c r="A771" s="5"/>
      <c r="B771" s="5"/>
      <c r="C771" s="8"/>
      <c r="D771" s="8"/>
      <c r="E771" s="12"/>
      <c r="F771" s="12"/>
      <c r="G771" s="13" t="str">
        <f>IF(OR(I771="Open",I771="Partially paid",I771="Due today",I771="Overdue",I771="Partially paid · overdue",I771="Paid",I771="Set as-of date"),ROUND(E771-IF(F771="",0,F771),2),"")</f>
        <v/>
      </c>
      <c r="H771" s="8"/>
      <c r="I771" s="14" t="str">
        <f>IF(AND(A771="",B771="",C771="",D771="",E771="",F771="",H771=""),"",IF(OR(A771="",B771="",C771="",D771="",E771=""),"Incomplete",IF(COUNTIF($L$5:$L$1004,L771)&gt;1,"Check invoice #",IF(OR(COUNT(E771)=0,AND(F771&lt;&gt;"",COUNT(F771)=0)),"Check payment",IF(OR(E771&lt;0,IF(F771="",0,F771)&lt;0,IF(F771="",0,F771)&gt;E771),"Check payment",IF(OR(COUNT(C771)=0,COUNT(D771)=0),"Check dates",IF(D771&lt;C771,"Check dates",IF(ROUND(E771-IF(F771="",0,F771),2)=0,"Paid",IF(Setup!$B$4="","Set as-of date",IF(D771=Setup!$B$4,"Due today",IF(D771&lt;Setup!$B$4,IF(IF(F771="",0,F771)&gt;0,"Partially paid · overdue","Overdue"),IF(IF(F771="",0,F771)&gt;0,"Partially paid","Open"))))))))))))</f>
        <v/>
      </c>
      <c r="J771" s="15" t="str">
        <f>IF(OR(I771="Overdue",I771="Partially paid · overdue"),DATEDIF(D771,Setup!$B$4,"D"),IF(OR(I771="Open",I771="Partially paid",I771="Due today"),0,""))</f>
        <v/>
      </c>
      <c r="K771" s="5"/>
      <c r="L771" t="str">
        <f>IF(A771="","","k"&amp;SUBSTITUTE(SUBSTITUTE(SUBSTITUTE(SUBSTITUTE(SUBSTITUTE(SUBSTITUTE(A771,"~","{t}"),"*","{s}"),"?","{q}"),"&lt;","{lt}"),"&gt;","{gt}"),"=","{eq}"))</f>
        <v/>
      </c>
    </row>
    <row r="772" spans="1:12" x14ac:dyDescent="0.25">
      <c r="A772" s="5"/>
      <c r="B772" s="5"/>
      <c r="C772" s="8"/>
      <c r="D772" s="8"/>
      <c r="E772" s="12"/>
      <c r="F772" s="12"/>
      <c r="G772" s="13" t="str">
        <f>IF(OR(I772="Open",I772="Partially paid",I772="Due today",I772="Overdue",I772="Partially paid · overdue",I772="Paid",I772="Set as-of date"),ROUND(E772-IF(F772="",0,F772),2),"")</f>
        <v/>
      </c>
      <c r="H772" s="8"/>
      <c r="I772" s="14" t="str">
        <f>IF(AND(A772="",B772="",C772="",D772="",E772="",F772="",H772=""),"",IF(OR(A772="",B772="",C772="",D772="",E772=""),"Incomplete",IF(COUNTIF($L$5:$L$1004,L772)&gt;1,"Check invoice #",IF(OR(COUNT(E772)=0,AND(F772&lt;&gt;"",COUNT(F772)=0)),"Check payment",IF(OR(E772&lt;0,IF(F772="",0,F772)&lt;0,IF(F772="",0,F772)&gt;E772),"Check payment",IF(OR(COUNT(C772)=0,COUNT(D772)=0),"Check dates",IF(D772&lt;C772,"Check dates",IF(ROUND(E772-IF(F772="",0,F772),2)=0,"Paid",IF(Setup!$B$4="","Set as-of date",IF(D772=Setup!$B$4,"Due today",IF(D772&lt;Setup!$B$4,IF(IF(F772="",0,F772)&gt;0,"Partially paid · overdue","Overdue"),IF(IF(F772="",0,F772)&gt;0,"Partially paid","Open"))))))))))))</f>
        <v/>
      </c>
      <c r="J772" s="15" t="str">
        <f>IF(OR(I772="Overdue",I772="Partially paid · overdue"),DATEDIF(D772,Setup!$B$4,"D"),IF(OR(I772="Open",I772="Partially paid",I772="Due today"),0,""))</f>
        <v/>
      </c>
      <c r="K772" s="5"/>
      <c r="L772" t="str">
        <f>IF(A772="","","k"&amp;SUBSTITUTE(SUBSTITUTE(SUBSTITUTE(SUBSTITUTE(SUBSTITUTE(SUBSTITUTE(A772,"~","{t}"),"*","{s}"),"?","{q}"),"&lt;","{lt}"),"&gt;","{gt}"),"=","{eq}"))</f>
        <v/>
      </c>
    </row>
    <row r="773" spans="1:12" x14ac:dyDescent="0.25">
      <c r="A773" s="5"/>
      <c r="B773" s="5"/>
      <c r="C773" s="8"/>
      <c r="D773" s="8"/>
      <c r="E773" s="12"/>
      <c r="F773" s="12"/>
      <c r="G773" s="13" t="str">
        <f>IF(OR(I773="Open",I773="Partially paid",I773="Due today",I773="Overdue",I773="Partially paid · overdue",I773="Paid",I773="Set as-of date"),ROUND(E773-IF(F773="",0,F773),2),"")</f>
        <v/>
      </c>
      <c r="H773" s="8"/>
      <c r="I773" s="14" t="str">
        <f>IF(AND(A773="",B773="",C773="",D773="",E773="",F773="",H773=""),"",IF(OR(A773="",B773="",C773="",D773="",E773=""),"Incomplete",IF(COUNTIF($L$5:$L$1004,L773)&gt;1,"Check invoice #",IF(OR(COUNT(E773)=0,AND(F773&lt;&gt;"",COUNT(F773)=0)),"Check payment",IF(OR(E773&lt;0,IF(F773="",0,F773)&lt;0,IF(F773="",0,F773)&gt;E773),"Check payment",IF(OR(COUNT(C773)=0,COUNT(D773)=0),"Check dates",IF(D773&lt;C773,"Check dates",IF(ROUND(E773-IF(F773="",0,F773),2)=0,"Paid",IF(Setup!$B$4="","Set as-of date",IF(D773=Setup!$B$4,"Due today",IF(D773&lt;Setup!$B$4,IF(IF(F773="",0,F773)&gt;0,"Partially paid · overdue","Overdue"),IF(IF(F773="",0,F773)&gt;0,"Partially paid","Open"))))))))))))</f>
        <v/>
      </c>
      <c r="J773" s="15" t="str">
        <f>IF(OR(I773="Overdue",I773="Partially paid · overdue"),DATEDIF(D773,Setup!$B$4,"D"),IF(OR(I773="Open",I773="Partially paid",I773="Due today"),0,""))</f>
        <v/>
      </c>
      <c r="K773" s="5"/>
      <c r="L773" t="str">
        <f>IF(A773="","","k"&amp;SUBSTITUTE(SUBSTITUTE(SUBSTITUTE(SUBSTITUTE(SUBSTITUTE(SUBSTITUTE(A773,"~","{t}"),"*","{s}"),"?","{q}"),"&lt;","{lt}"),"&gt;","{gt}"),"=","{eq}"))</f>
        <v/>
      </c>
    </row>
    <row r="774" spans="1:12" x14ac:dyDescent="0.25">
      <c r="A774" s="5"/>
      <c r="B774" s="5"/>
      <c r="C774" s="8"/>
      <c r="D774" s="8"/>
      <c r="E774" s="12"/>
      <c r="F774" s="12"/>
      <c r="G774" s="13" t="str">
        <f>IF(OR(I774="Open",I774="Partially paid",I774="Due today",I774="Overdue",I774="Partially paid · overdue",I774="Paid",I774="Set as-of date"),ROUND(E774-IF(F774="",0,F774),2),"")</f>
        <v/>
      </c>
      <c r="H774" s="8"/>
      <c r="I774" s="14" t="str">
        <f>IF(AND(A774="",B774="",C774="",D774="",E774="",F774="",H774=""),"",IF(OR(A774="",B774="",C774="",D774="",E774=""),"Incomplete",IF(COUNTIF($L$5:$L$1004,L774)&gt;1,"Check invoice #",IF(OR(COUNT(E774)=0,AND(F774&lt;&gt;"",COUNT(F774)=0)),"Check payment",IF(OR(E774&lt;0,IF(F774="",0,F774)&lt;0,IF(F774="",0,F774)&gt;E774),"Check payment",IF(OR(COUNT(C774)=0,COUNT(D774)=0),"Check dates",IF(D774&lt;C774,"Check dates",IF(ROUND(E774-IF(F774="",0,F774),2)=0,"Paid",IF(Setup!$B$4="","Set as-of date",IF(D774=Setup!$B$4,"Due today",IF(D774&lt;Setup!$B$4,IF(IF(F774="",0,F774)&gt;0,"Partially paid · overdue","Overdue"),IF(IF(F774="",0,F774)&gt;0,"Partially paid","Open"))))))))))))</f>
        <v/>
      </c>
      <c r="J774" s="15" t="str">
        <f>IF(OR(I774="Overdue",I774="Partially paid · overdue"),DATEDIF(D774,Setup!$B$4,"D"),IF(OR(I774="Open",I774="Partially paid",I774="Due today"),0,""))</f>
        <v/>
      </c>
      <c r="K774" s="5"/>
      <c r="L774" t="str">
        <f>IF(A774="","","k"&amp;SUBSTITUTE(SUBSTITUTE(SUBSTITUTE(SUBSTITUTE(SUBSTITUTE(SUBSTITUTE(A774,"~","{t}"),"*","{s}"),"?","{q}"),"&lt;","{lt}"),"&gt;","{gt}"),"=","{eq}"))</f>
        <v/>
      </c>
    </row>
    <row r="775" spans="1:12" x14ac:dyDescent="0.25">
      <c r="A775" s="5"/>
      <c r="B775" s="5"/>
      <c r="C775" s="8"/>
      <c r="D775" s="8"/>
      <c r="E775" s="12"/>
      <c r="F775" s="12"/>
      <c r="G775" s="13" t="str">
        <f>IF(OR(I775="Open",I775="Partially paid",I775="Due today",I775="Overdue",I775="Partially paid · overdue",I775="Paid",I775="Set as-of date"),ROUND(E775-IF(F775="",0,F775),2),"")</f>
        <v/>
      </c>
      <c r="H775" s="8"/>
      <c r="I775" s="14" t="str">
        <f>IF(AND(A775="",B775="",C775="",D775="",E775="",F775="",H775=""),"",IF(OR(A775="",B775="",C775="",D775="",E775=""),"Incomplete",IF(COUNTIF($L$5:$L$1004,L775)&gt;1,"Check invoice #",IF(OR(COUNT(E775)=0,AND(F775&lt;&gt;"",COUNT(F775)=0)),"Check payment",IF(OR(E775&lt;0,IF(F775="",0,F775)&lt;0,IF(F775="",0,F775)&gt;E775),"Check payment",IF(OR(COUNT(C775)=0,COUNT(D775)=0),"Check dates",IF(D775&lt;C775,"Check dates",IF(ROUND(E775-IF(F775="",0,F775),2)=0,"Paid",IF(Setup!$B$4="","Set as-of date",IF(D775=Setup!$B$4,"Due today",IF(D775&lt;Setup!$B$4,IF(IF(F775="",0,F775)&gt;0,"Partially paid · overdue","Overdue"),IF(IF(F775="",0,F775)&gt;0,"Partially paid","Open"))))))))))))</f>
        <v/>
      </c>
      <c r="J775" s="15" t="str">
        <f>IF(OR(I775="Overdue",I775="Partially paid · overdue"),DATEDIF(D775,Setup!$B$4,"D"),IF(OR(I775="Open",I775="Partially paid",I775="Due today"),0,""))</f>
        <v/>
      </c>
      <c r="K775" s="5"/>
      <c r="L775" t="str">
        <f>IF(A775="","","k"&amp;SUBSTITUTE(SUBSTITUTE(SUBSTITUTE(SUBSTITUTE(SUBSTITUTE(SUBSTITUTE(A775,"~","{t}"),"*","{s}"),"?","{q}"),"&lt;","{lt}"),"&gt;","{gt}"),"=","{eq}"))</f>
        <v/>
      </c>
    </row>
    <row r="776" spans="1:12" x14ac:dyDescent="0.25">
      <c r="A776" s="5"/>
      <c r="B776" s="5"/>
      <c r="C776" s="8"/>
      <c r="D776" s="8"/>
      <c r="E776" s="12"/>
      <c r="F776" s="12"/>
      <c r="G776" s="13" t="str">
        <f>IF(OR(I776="Open",I776="Partially paid",I776="Due today",I776="Overdue",I776="Partially paid · overdue",I776="Paid",I776="Set as-of date"),ROUND(E776-IF(F776="",0,F776),2),"")</f>
        <v/>
      </c>
      <c r="H776" s="8"/>
      <c r="I776" s="14" t="str">
        <f>IF(AND(A776="",B776="",C776="",D776="",E776="",F776="",H776=""),"",IF(OR(A776="",B776="",C776="",D776="",E776=""),"Incomplete",IF(COUNTIF($L$5:$L$1004,L776)&gt;1,"Check invoice #",IF(OR(COUNT(E776)=0,AND(F776&lt;&gt;"",COUNT(F776)=0)),"Check payment",IF(OR(E776&lt;0,IF(F776="",0,F776)&lt;0,IF(F776="",0,F776)&gt;E776),"Check payment",IF(OR(COUNT(C776)=0,COUNT(D776)=0),"Check dates",IF(D776&lt;C776,"Check dates",IF(ROUND(E776-IF(F776="",0,F776),2)=0,"Paid",IF(Setup!$B$4="","Set as-of date",IF(D776=Setup!$B$4,"Due today",IF(D776&lt;Setup!$B$4,IF(IF(F776="",0,F776)&gt;0,"Partially paid · overdue","Overdue"),IF(IF(F776="",0,F776)&gt;0,"Partially paid","Open"))))))))))))</f>
        <v/>
      </c>
      <c r="J776" s="15" t="str">
        <f>IF(OR(I776="Overdue",I776="Partially paid · overdue"),DATEDIF(D776,Setup!$B$4,"D"),IF(OR(I776="Open",I776="Partially paid",I776="Due today"),0,""))</f>
        <v/>
      </c>
      <c r="K776" s="5"/>
      <c r="L776" t="str">
        <f>IF(A776="","","k"&amp;SUBSTITUTE(SUBSTITUTE(SUBSTITUTE(SUBSTITUTE(SUBSTITUTE(SUBSTITUTE(A776,"~","{t}"),"*","{s}"),"?","{q}"),"&lt;","{lt}"),"&gt;","{gt}"),"=","{eq}"))</f>
        <v/>
      </c>
    </row>
    <row r="777" spans="1:12" x14ac:dyDescent="0.25">
      <c r="A777" s="5"/>
      <c r="B777" s="5"/>
      <c r="C777" s="8"/>
      <c r="D777" s="8"/>
      <c r="E777" s="12"/>
      <c r="F777" s="12"/>
      <c r="G777" s="13" t="str">
        <f>IF(OR(I777="Open",I777="Partially paid",I777="Due today",I777="Overdue",I777="Partially paid · overdue",I777="Paid",I777="Set as-of date"),ROUND(E777-IF(F777="",0,F777),2),"")</f>
        <v/>
      </c>
      <c r="H777" s="8"/>
      <c r="I777" s="14" t="str">
        <f>IF(AND(A777="",B777="",C777="",D777="",E777="",F777="",H777=""),"",IF(OR(A777="",B777="",C777="",D777="",E777=""),"Incomplete",IF(COUNTIF($L$5:$L$1004,L777)&gt;1,"Check invoice #",IF(OR(COUNT(E777)=0,AND(F777&lt;&gt;"",COUNT(F777)=0)),"Check payment",IF(OR(E777&lt;0,IF(F777="",0,F777)&lt;0,IF(F777="",0,F777)&gt;E777),"Check payment",IF(OR(COUNT(C777)=0,COUNT(D777)=0),"Check dates",IF(D777&lt;C777,"Check dates",IF(ROUND(E777-IF(F777="",0,F777),2)=0,"Paid",IF(Setup!$B$4="","Set as-of date",IF(D777=Setup!$B$4,"Due today",IF(D777&lt;Setup!$B$4,IF(IF(F777="",0,F777)&gt;0,"Partially paid · overdue","Overdue"),IF(IF(F777="",0,F777)&gt;0,"Partially paid","Open"))))))))))))</f>
        <v/>
      </c>
      <c r="J777" s="15" t="str">
        <f>IF(OR(I777="Overdue",I777="Partially paid · overdue"),DATEDIF(D777,Setup!$B$4,"D"),IF(OR(I777="Open",I777="Partially paid",I777="Due today"),0,""))</f>
        <v/>
      </c>
      <c r="K777" s="5"/>
      <c r="L777" t="str">
        <f>IF(A777="","","k"&amp;SUBSTITUTE(SUBSTITUTE(SUBSTITUTE(SUBSTITUTE(SUBSTITUTE(SUBSTITUTE(A777,"~","{t}"),"*","{s}"),"?","{q}"),"&lt;","{lt}"),"&gt;","{gt}"),"=","{eq}"))</f>
        <v/>
      </c>
    </row>
    <row r="778" spans="1:12" x14ac:dyDescent="0.25">
      <c r="A778" s="5"/>
      <c r="B778" s="5"/>
      <c r="C778" s="8"/>
      <c r="D778" s="8"/>
      <c r="E778" s="12"/>
      <c r="F778" s="12"/>
      <c r="G778" s="13" t="str">
        <f>IF(OR(I778="Open",I778="Partially paid",I778="Due today",I778="Overdue",I778="Partially paid · overdue",I778="Paid",I778="Set as-of date"),ROUND(E778-IF(F778="",0,F778),2),"")</f>
        <v/>
      </c>
      <c r="H778" s="8"/>
      <c r="I778" s="14" t="str">
        <f>IF(AND(A778="",B778="",C778="",D778="",E778="",F778="",H778=""),"",IF(OR(A778="",B778="",C778="",D778="",E778=""),"Incomplete",IF(COUNTIF($L$5:$L$1004,L778)&gt;1,"Check invoice #",IF(OR(COUNT(E778)=0,AND(F778&lt;&gt;"",COUNT(F778)=0)),"Check payment",IF(OR(E778&lt;0,IF(F778="",0,F778)&lt;0,IF(F778="",0,F778)&gt;E778),"Check payment",IF(OR(COUNT(C778)=0,COUNT(D778)=0),"Check dates",IF(D778&lt;C778,"Check dates",IF(ROUND(E778-IF(F778="",0,F778),2)=0,"Paid",IF(Setup!$B$4="","Set as-of date",IF(D778=Setup!$B$4,"Due today",IF(D778&lt;Setup!$B$4,IF(IF(F778="",0,F778)&gt;0,"Partially paid · overdue","Overdue"),IF(IF(F778="",0,F778)&gt;0,"Partially paid","Open"))))))))))))</f>
        <v/>
      </c>
      <c r="J778" s="15" t="str">
        <f>IF(OR(I778="Overdue",I778="Partially paid · overdue"),DATEDIF(D778,Setup!$B$4,"D"),IF(OR(I778="Open",I778="Partially paid",I778="Due today"),0,""))</f>
        <v/>
      </c>
      <c r="K778" s="5"/>
      <c r="L778" t="str">
        <f>IF(A778="","","k"&amp;SUBSTITUTE(SUBSTITUTE(SUBSTITUTE(SUBSTITUTE(SUBSTITUTE(SUBSTITUTE(A778,"~","{t}"),"*","{s}"),"?","{q}"),"&lt;","{lt}"),"&gt;","{gt}"),"=","{eq}"))</f>
        <v/>
      </c>
    </row>
    <row r="779" spans="1:12" x14ac:dyDescent="0.25">
      <c r="A779" s="5"/>
      <c r="B779" s="5"/>
      <c r="C779" s="8"/>
      <c r="D779" s="8"/>
      <c r="E779" s="12"/>
      <c r="F779" s="12"/>
      <c r="G779" s="13" t="str">
        <f>IF(OR(I779="Open",I779="Partially paid",I779="Due today",I779="Overdue",I779="Partially paid · overdue",I779="Paid",I779="Set as-of date"),ROUND(E779-IF(F779="",0,F779),2),"")</f>
        <v/>
      </c>
      <c r="H779" s="8"/>
      <c r="I779" s="14" t="str">
        <f>IF(AND(A779="",B779="",C779="",D779="",E779="",F779="",H779=""),"",IF(OR(A779="",B779="",C779="",D779="",E779=""),"Incomplete",IF(COUNTIF($L$5:$L$1004,L779)&gt;1,"Check invoice #",IF(OR(COUNT(E779)=0,AND(F779&lt;&gt;"",COUNT(F779)=0)),"Check payment",IF(OR(E779&lt;0,IF(F779="",0,F779)&lt;0,IF(F779="",0,F779)&gt;E779),"Check payment",IF(OR(COUNT(C779)=0,COUNT(D779)=0),"Check dates",IF(D779&lt;C779,"Check dates",IF(ROUND(E779-IF(F779="",0,F779),2)=0,"Paid",IF(Setup!$B$4="","Set as-of date",IF(D779=Setup!$B$4,"Due today",IF(D779&lt;Setup!$B$4,IF(IF(F779="",0,F779)&gt;0,"Partially paid · overdue","Overdue"),IF(IF(F779="",0,F779)&gt;0,"Partially paid","Open"))))))))))))</f>
        <v/>
      </c>
      <c r="J779" s="15" t="str">
        <f>IF(OR(I779="Overdue",I779="Partially paid · overdue"),DATEDIF(D779,Setup!$B$4,"D"),IF(OR(I779="Open",I779="Partially paid",I779="Due today"),0,""))</f>
        <v/>
      </c>
      <c r="K779" s="5"/>
      <c r="L779" t="str">
        <f>IF(A779="","","k"&amp;SUBSTITUTE(SUBSTITUTE(SUBSTITUTE(SUBSTITUTE(SUBSTITUTE(SUBSTITUTE(A779,"~","{t}"),"*","{s}"),"?","{q}"),"&lt;","{lt}"),"&gt;","{gt}"),"=","{eq}"))</f>
        <v/>
      </c>
    </row>
    <row r="780" spans="1:12" x14ac:dyDescent="0.25">
      <c r="A780" s="5"/>
      <c r="B780" s="5"/>
      <c r="C780" s="8"/>
      <c r="D780" s="8"/>
      <c r="E780" s="12"/>
      <c r="F780" s="12"/>
      <c r="G780" s="13" t="str">
        <f>IF(OR(I780="Open",I780="Partially paid",I780="Due today",I780="Overdue",I780="Partially paid · overdue",I780="Paid",I780="Set as-of date"),ROUND(E780-IF(F780="",0,F780),2),"")</f>
        <v/>
      </c>
      <c r="H780" s="8"/>
      <c r="I780" s="14" t="str">
        <f>IF(AND(A780="",B780="",C780="",D780="",E780="",F780="",H780=""),"",IF(OR(A780="",B780="",C780="",D780="",E780=""),"Incomplete",IF(COUNTIF($L$5:$L$1004,L780)&gt;1,"Check invoice #",IF(OR(COUNT(E780)=0,AND(F780&lt;&gt;"",COUNT(F780)=0)),"Check payment",IF(OR(E780&lt;0,IF(F780="",0,F780)&lt;0,IF(F780="",0,F780)&gt;E780),"Check payment",IF(OR(COUNT(C780)=0,COUNT(D780)=0),"Check dates",IF(D780&lt;C780,"Check dates",IF(ROUND(E780-IF(F780="",0,F780),2)=0,"Paid",IF(Setup!$B$4="","Set as-of date",IF(D780=Setup!$B$4,"Due today",IF(D780&lt;Setup!$B$4,IF(IF(F780="",0,F780)&gt;0,"Partially paid · overdue","Overdue"),IF(IF(F780="",0,F780)&gt;0,"Partially paid","Open"))))))))))))</f>
        <v/>
      </c>
      <c r="J780" s="15" t="str">
        <f>IF(OR(I780="Overdue",I780="Partially paid · overdue"),DATEDIF(D780,Setup!$B$4,"D"),IF(OR(I780="Open",I780="Partially paid",I780="Due today"),0,""))</f>
        <v/>
      </c>
      <c r="K780" s="5"/>
      <c r="L780" t="str">
        <f>IF(A780="","","k"&amp;SUBSTITUTE(SUBSTITUTE(SUBSTITUTE(SUBSTITUTE(SUBSTITUTE(SUBSTITUTE(A780,"~","{t}"),"*","{s}"),"?","{q}"),"&lt;","{lt}"),"&gt;","{gt}"),"=","{eq}"))</f>
        <v/>
      </c>
    </row>
    <row r="781" spans="1:12" x14ac:dyDescent="0.25">
      <c r="A781" s="5"/>
      <c r="B781" s="5"/>
      <c r="C781" s="8"/>
      <c r="D781" s="8"/>
      <c r="E781" s="12"/>
      <c r="F781" s="12"/>
      <c r="G781" s="13" t="str">
        <f>IF(OR(I781="Open",I781="Partially paid",I781="Due today",I781="Overdue",I781="Partially paid · overdue",I781="Paid",I781="Set as-of date"),ROUND(E781-IF(F781="",0,F781),2),"")</f>
        <v/>
      </c>
      <c r="H781" s="8"/>
      <c r="I781" s="14" t="str">
        <f>IF(AND(A781="",B781="",C781="",D781="",E781="",F781="",H781=""),"",IF(OR(A781="",B781="",C781="",D781="",E781=""),"Incomplete",IF(COUNTIF($L$5:$L$1004,L781)&gt;1,"Check invoice #",IF(OR(COUNT(E781)=0,AND(F781&lt;&gt;"",COUNT(F781)=0)),"Check payment",IF(OR(E781&lt;0,IF(F781="",0,F781)&lt;0,IF(F781="",0,F781)&gt;E781),"Check payment",IF(OR(COUNT(C781)=0,COUNT(D781)=0),"Check dates",IF(D781&lt;C781,"Check dates",IF(ROUND(E781-IF(F781="",0,F781),2)=0,"Paid",IF(Setup!$B$4="","Set as-of date",IF(D781=Setup!$B$4,"Due today",IF(D781&lt;Setup!$B$4,IF(IF(F781="",0,F781)&gt;0,"Partially paid · overdue","Overdue"),IF(IF(F781="",0,F781)&gt;0,"Partially paid","Open"))))))))))))</f>
        <v/>
      </c>
      <c r="J781" s="15" t="str">
        <f>IF(OR(I781="Overdue",I781="Partially paid · overdue"),DATEDIF(D781,Setup!$B$4,"D"),IF(OR(I781="Open",I781="Partially paid",I781="Due today"),0,""))</f>
        <v/>
      </c>
      <c r="K781" s="5"/>
      <c r="L781" t="str">
        <f>IF(A781="","","k"&amp;SUBSTITUTE(SUBSTITUTE(SUBSTITUTE(SUBSTITUTE(SUBSTITUTE(SUBSTITUTE(A781,"~","{t}"),"*","{s}"),"?","{q}"),"&lt;","{lt}"),"&gt;","{gt}"),"=","{eq}"))</f>
        <v/>
      </c>
    </row>
    <row r="782" spans="1:12" x14ac:dyDescent="0.25">
      <c r="A782" s="5"/>
      <c r="B782" s="5"/>
      <c r="C782" s="8"/>
      <c r="D782" s="8"/>
      <c r="E782" s="12"/>
      <c r="F782" s="12"/>
      <c r="G782" s="13" t="str">
        <f>IF(OR(I782="Open",I782="Partially paid",I782="Due today",I782="Overdue",I782="Partially paid · overdue",I782="Paid",I782="Set as-of date"),ROUND(E782-IF(F782="",0,F782),2),"")</f>
        <v/>
      </c>
      <c r="H782" s="8"/>
      <c r="I782" s="14" t="str">
        <f>IF(AND(A782="",B782="",C782="",D782="",E782="",F782="",H782=""),"",IF(OR(A782="",B782="",C782="",D782="",E782=""),"Incomplete",IF(COUNTIF($L$5:$L$1004,L782)&gt;1,"Check invoice #",IF(OR(COUNT(E782)=0,AND(F782&lt;&gt;"",COUNT(F782)=0)),"Check payment",IF(OR(E782&lt;0,IF(F782="",0,F782)&lt;0,IF(F782="",0,F782)&gt;E782),"Check payment",IF(OR(COUNT(C782)=0,COUNT(D782)=0),"Check dates",IF(D782&lt;C782,"Check dates",IF(ROUND(E782-IF(F782="",0,F782),2)=0,"Paid",IF(Setup!$B$4="","Set as-of date",IF(D782=Setup!$B$4,"Due today",IF(D782&lt;Setup!$B$4,IF(IF(F782="",0,F782)&gt;0,"Partially paid · overdue","Overdue"),IF(IF(F782="",0,F782)&gt;0,"Partially paid","Open"))))))))))))</f>
        <v/>
      </c>
      <c r="J782" s="15" t="str">
        <f>IF(OR(I782="Overdue",I782="Partially paid · overdue"),DATEDIF(D782,Setup!$B$4,"D"),IF(OR(I782="Open",I782="Partially paid",I782="Due today"),0,""))</f>
        <v/>
      </c>
      <c r="K782" s="5"/>
      <c r="L782" t="str">
        <f>IF(A782="","","k"&amp;SUBSTITUTE(SUBSTITUTE(SUBSTITUTE(SUBSTITUTE(SUBSTITUTE(SUBSTITUTE(A782,"~","{t}"),"*","{s}"),"?","{q}"),"&lt;","{lt}"),"&gt;","{gt}"),"=","{eq}"))</f>
        <v/>
      </c>
    </row>
    <row r="783" spans="1:12" x14ac:dyDescent="0.25">
      <c r="A783" s="5"/>
      <c r="B783" s="5"/>
      <c r="C783" s="8"/>
      <c r="D783" s="8"/>
      <c r="E783" s="12"/>
      <c r="F783" s="12"/>
      <c r="G783" s="13" t="str">
        <f>IF(OR(I783="Open",I783="Partially paid",I783="Due today",I783="Overdue",I783="Partially paid · overdue",I783="Paid",I783="Set as-of date"),ROUND(E783-IF(F783="",0,F783),2),"")</f>
        <v/>
      </c>
      <c r="H783" s="8"/>
      <c r="I783" s="14" t="str">
        <f>IF(AND(A783="",B783="",C783="",D783="",E783="",F783="",H783=""),"",IF(OR(A783="",B783="",C783="",D783="",E783=""),"Incomplete",IF(COUNTIF($L$5:$L$1004,L783)&gt;1,"Check invoice #",IF(OR(COUNT(E783)=0,AND(F783&lt;&gt;"",COUNT(F783)=0)),"Check payment",IF(OR(E783&lt;0,IF(F783="",0,F783)&lt;0,IF(F783="",0,F783)&gt;E783),"Check payment",IF(OR(COUNT(C783)=0,COUNT(D783)=0),"Check dates",IF(D783&lt;C783,"Check dates",IF(ROUND(E783-IF(F783="",0,F783),2)=0,"Paid",IF(Setup!$B$4="","Set as-of date",IF(D783=Setup!$B$4,"Due today",IF(D783&lt;Setup!$B$4,IF(IF(F783="",0,F783)&gt;0,"Partially paid · overdue","Overdue"),IF(IF(F783="",0,F783)&gt;0,"Partially paid","Open"))))))))))))</f>
        <v/>
      </c>
      <c r="J783" s="15" t="str">
        <f>IF(OR(I783="Overdue",I783="Partially paid · overdue"),DATEDIF(D783,Setup!$B$4,"D"),IF(OR(I783="Open",I783="Partially paid",I783="Due today"),0,""))</f>
        <v/>
      </c>
      <c r="K783" s="5"/>
      <c r="L783" t="str">
        <f>IF(A783="","","k"&amp;SUBSTITUTE(SUBSTITUTE(SUBSTITUTE(SUBSTITUTE(SUBSTITUTE(SUBSTITUTE(A783,"~","{t}"),"*","{s}"),"?","{q}"),"&lt;","{lt}"),"&gt;","{gt}"),"=","{eq}"))</f>
        <v/>
      </c>
    </row>
    <row r="784" spans="1:12" x14ac:dyDescent="0.25">
      <c r="A784" s="5"/>
      <c r="B784" s="5"/>
      <c r="C784" s="8"/>
      <c r="D784" s="8"/>
      <c r="E784" s="12"/>
      <c r="F784" s="12"/>
      <c r="G784" s="13" t="str">
        <f>IF(OR(I784="Open",I784="Partially paid",I784="Due today",I784="Overdue",I784="Partially paid · overdue",I784="Paid",I784="Set as-of date"),ROUND(E784-IF(F784="",0,F784),2),"")</f>
        <v/>
      </c>
      <c r="H784" s="8"/>
      <c r="I784" s="14" t="str">
        <f>IF(AND(A784="",B784="",C784="",D784="",E784="",F784="",H784=""),"",IF(OR(A784="",B784="",C784="",D784="",E784=""),"Incomplete",IF(COUNTIF($L$5:$L$1004,L784)&gt;1,"Check invoice #",IF(OR(COUNT(E784)=0,AND(F784&lt;&gt;"",COUNT(F784)=0)),"Check payment",IF(OR(E784&lt;0,IF(F784="",0,F784)&lt;0,IF(F784="",0,F784)&gt;E784),"Check payment",IF(OR(COUNT(C784)=0,COUNT(D784)=0),"Check dates",IF(D784&lt;C784,"Check dates",IF(ROUND(E784-IF(F784="",0,F784),2)=0,"Paid",IF(Setup!$B$4="","Set as-of date",IF(D784=Setup!$B$4,"Due today",IF(D784&lt;Setup!$B$4,IF(IF(F784="",0,F784)&gt;0,"Partially paid · overdue","Overdue"),IF(IF(F784="",0,F784)&gt;0,"Partially paid","Open"))))))))))))</f>
        <v/>
      </c>
      <c r="J784" s="15" t="str">
        <f>IF(OR(I784="Overdue",I784="Partially paid · overdue"),DATEDIF(D784,Setup!$B$4,"D"),IF(OR(I784="Open",I784="Partially paid",I784="Due today"),0,""))</f>
        <v/>
      </c>
      <c r="K784" s="5"/>
      <c r="L784" t="str">
        <f>IF(A784="","","k"&amp;SUBSTITUTE(SUBSTITUTE(SUBSTITUTE(SUBSTITUTE(SUBSTITUTE(SUBSTITUTE(A784,"~","{t}"),"*","{s}"),"?","{q}"),"&lt;","{lt}"),"&gt;","{gt}"),"=","{eq}"))</f>
        <v/>
      </c>
    </row>
    <row r="785" spans="1:12" x14ac:dyDescent="0.25">
      <c r="A785" s="5"/>
      <c r="B785" s="5"/>
      <c r="C785" s="8"/>
      <c r="D785" s="8"/>
      <c r="E785" s="12"/>
      <c r="F785" s="12"/>
      <c r="G785" s="13" t="str">
        <f>IF(OR(I785="Open",I785="Partially paid",I785="Due today",I785="Overdue",I785="Partially paid · overdue",I785="Paid",I785="Set as-of date"),ROUND(E785-IF(F785="",0,F785),2),"")</f>
        <v/>
      </c>
      <c r="H785" s="8"/>
      <c r="I785" s="14" t="str">
        <f>IF(AND(A785="",B785="",C785="",D785="",E785="",F785="",H785=""),"",IF(OR(A785="",B785="",C785="",D785="",E785=""),"Incomplete",IF(COUNTIF($L$5:$L$1004,L785)&gt;1,"Check invoice #",IF(OR(COUNT(E785)=0,AND(F785&lt;&gt;"",COUNT(F785)=0)),"Check payment",IF(OR(E785&lt;0,IF(F785="",0,F785)&lt;0,IF(F785="",0,F785)&gt;E785),"Check payment",IF(OR(COUNT(C785)=0,COUNT(D785)=0),"Check dates",IF(D785&lt;C785,"Check dates",IF(ROUND(E785-IF(F785="",0,F785),2)=0,"Paid",IF(Setup!$B$4="","Set as-of date",IF(D785=Setup!$B$4,"Due today",IF(D785&lt;Setup!$B$4,IF(IF(F785="",0,F785)&gt;0,"Partially paid · overdue","Overdue"),IF(IF(F785="",0,F785)&gt;0,"Partially paid","Open"))))))))))))</f>
        <v/>
      </c>
      <c r="J785" s="15" t="str">
        <f>IF(OR(I785="Overdue",I785="Partially paid · overdue"),DATEDIF(D785,Setup!$B$4,"D"),IF(OR(I785="Open",I785="Partially paid",I785="Due today"),0,""))</f>
        <v/>
      </c>
      <c r="K785" s="5"/>
      <c r="L785" t="str">
        <f>IF(A785="","","k"&amp;SUBSTITUTE(SUBSTITUTE(SUBSTITUTE(SUBSTITUTE(SUBSTITUTE(SUBSTITUTE(A785,"~","{t}"),"*","{s}"),"?","{q}"),"&lt;","{lt}"),"&gt;","{gt}"),"=","{eq}"))</f>
        <v/>
      </c>
    </row>
    <row r="786" spans="1:12" x14ac:dyDescent="0.25">
      <c r="A786" s="5"/>
      <c r="B786" s="5"/>
      <c r="C786" s="8"/>
      <c r="D786" s="8"/>
      <c r="E786" s="12"/>
      <c r="F786" s="12"/>
      <c r="G786" s="13" t="str">
        <f>IF(OR(I786="Open",I786="Partially paid",I786="Due today",I786="Overdue",I786="Partially paid · overdue",I786="Paid",I786="Set as-of date"),ROUND(E786-IF(F786="",0,F786),2),"")</f>
        <v/>
      </c>
      <c r="H786" s="8"/>
      <c r="I786" s="14" t="str">
        <f>IF(AND(A786="",B786="",C786="",D786="",E786="",F786="",H786=""),"",IF(OR(A786="",B786="",C786="",D786="",E786=""),"Incomplete",IF(COUNTIF($L$5:$L$1004,L786)&gt;1,"Check invoice #",IF(OR(COUNT(E786)=0,AND(F786&lt;&gt;"",COUNT(F786)=0)),"Check payment",IF(OR(E786&lt;0,IF(F786="",0,F786)&lt;0,IF(F786="",0,F786)&gt;E786),"Check payment",IF(OR(COUNT(C786)=0,COUNT(D786)=0),"Check dates",IF(D786&lt;C786,"Check dates",IF(ROUND(E786-IF(F786="",0,F786),2)=0,"Paid",IF(Setup!$B$4="","Set as-of date",IF(D786=Setup!$B$4,"Due today",IF(D786&lt;Setup!$B$4,IF(IF(F786="",0,F786)&gt;0,"Partially paid · overdue","Overdue"),IF(IF(F786="",0,F786)&gt;0,"Partially paid","Open"))))))))))))</f>
        <v/>
      </c>
      <c r="J786" s="15" t="str">
        <f>IF(OR(I786="Overdue",I786="Partially paid · overdue"),DATEDIF(D786,Setup!$B$4,"D"),IF(OR(I786="Open",I786="Partially paid",I786="Due today"),0,""))</f>
        <v/>
      </c>
      <c r="K786" s="5"/>
      <c r="L786" t="str">
        <f>IF(A786="","","k"&amp;SUBSTITUTE(SUBSTITUTE(SUBSTITUTE(SUBSTITUTE(SUBSTITUTE(SUBSTITUTE(A786,"~","{t}"),"*","{s}"),"?","{q}"),"&lt;","{lt}"),"&gt;","{gt}"),"=","{eq}"))</f>
        <v/>
      </c>
    </row>
    <row r="787" spans="1:12" x14ac:dyDescent="0.25">
      <c r="A787" s="5"/>
      <c r="B787" s="5"/>
      <c r="C787" s="8"/>
      <c r="D787" s="8"/>
      <c r="E787" s="12"/>
      <c r="F787" s="12"/>
      <c r="G787" s="13" t="str">
        <f>IF(OR(I787="Open",I787="Partially paid",I787="Due today",I787="Overdue",I787="Partially paid · overdue",I787="Paid",I787="Set as-of date"),ROUND(E787-IF(F787="",0,F787),2),"")</f>
        <v/>
      </c>
      <c r="H787" s="8"/>
      <c r="I787" s="14" t="str">
        <f>IF(AND(A787="",B787="",C787="",D787="",E787="",F787="",H787=""),"",IF(OR(A787="",B787="",C787="",D787="",E787=""),"Incomplete",IF(COUNTIF($L$5:$L$1004,L787)&gt;1,"Check invoice #",IF(OR(COUNT(E787)=0,AND(F787&lt;&gt;"",COUNT(F787)=0)),"Check payment",IF(OR(E787&lt;0,IF(F787="",0,F787)&lt;0,IF(F787="",0,F787)&gt;E787),"Check payment",IF(OR(COUNT(C787)=0,COUNT(D787)=0),"Check dates",IF(D787&lt;C787,"Check dates",IF(ROUND(E787-IF(F787="",0,F787),2)=0,"Paid",IF(Setup!$B$4="","Set as-of date",IF(D787=Setup!$B$4,"Due today",IF(D787&lt;Setup!$B$4,IF(IF(F787="",0,F787)&gt;0,"Partially paid · overdue","Overdue"),IF(IF(F787="",0,F787)&gt;0,"Partially paid","Open"))))))))))))</f>
        <v/>
      </c>
      <c r="J787" s="15" t="str">
        <f>IF(OR(I787="Overdue",I787="Partially paid · overdue"),DATEDIF(D787,Setup!$B$4,"D"),IF(OR(I787="Open",I787="Partially paid",I787="Due today"),0,""))</f>
        <v/>
      </c>
      <c r="K787" s="5"/>
      <c r="L787" t="str">
        <f>IF(A787="","","k"&amp;SUBSTITUTE(SUBSTITUTE(SUBSTITUTE(SUBSTITUTE(SUBSTITUTE(SUBSTITUTE(A787,"~","{t}"),"*","{s}"),"?","{q}"),"&lt;","{lt}"),"&gt;","{gt}"),"=","{eq}"))</f>
        <v/>
      </c>
    </row>
    <row r="788" spans="1:12" x14ac:dyDescent="0.25">
      <c r="A788" s="5"/>
      <c r="B788" s="5"/>
      <c r="C788" s="8"/>
      <c r="D788" s="8"/>
      <c r="E788" s="12"/>
      <c r="F788" s="12"/>
      <c r="G788" s="13" t="str">
        <f>IF(OR(I788="Open",I788="Partially paid",I788="Due today",I788="Overdue",I788="Partially paid · overdue",I788="Paid",I788="Set as-of date"),ROUND(E788-IF(F788="",0,F788),2),"")</f>
        <v/>
      </c>
      <c r="H788" s="8"/>
      <c r="I788" s="14" t="str">
        <f>IF(AND(A788="",B788="",C788="",D788="",E788="",F788="",H788=""),"",IF(OR(A788="",B788="",C788="",D788="",E788=""),"Incomplete",IF(COUNTIF($L$5:$L$1004,L788)&gt;1,"Check invoice #",IF(OR(COUNT(E788)=0,AND(F788&lt;&gt;"",COUNT(F788)=0)),"Check payment",IF(OR(E788&lt;0,IF(F788="",0,F788)&lt;0,IF(F788="",0,F788)&gt;E788),"Check payment",IF(OR(COUNT(C788)=0,COUNT(D788)=0),"Check dates",IF(D788&lt;C788,"Check dates",IF(ROUND(E788-IF(F788="",0,F788),2)=0,"Paid",IF(Setup!$B$4="","Set as-of date",IF(D788=Setup!$B$4,"Due today",IF(D788&lt;Setup!$B$4,IF(IF(F788="",0,F788)&gt;0,"Partially paid · overdue","Overdue"),IF(IF(F788="",0,F788)&gt;0,"Partially paid","Open"))))))))))))</f>
        <v/>
      </c>
      <c r="J788" s="15" t="str">
        <f>IF(OR(I788="Overdue",I788="Partially paid · overdue"),DATEDIF(D788,Setup!$B$4,"D"),IF(OR(I788="Open",I788="Partially paid",I788="Due today"),0,""))</f>
        <v/>
      </c>
      <c r="K788" s="5"/>
      <c r="L788" t="str">
        <f>IF(A788="","","k"&amp;SUBSTITUTE(SUBSTITUTE(SUBSTITUTE(SUBSTITUTE(SUBSTITUTE(SUBSTITUTE(A788,"~","{t}"),"*","{s}"),"?","{q}"),"&lt;","{lt}"),"&gt;","{gt}"),"=","{eq}"))</f>
        <v/>
      </c>
    </row>
    <row r="789" spans="1:12" x14ac:dyDescent="0.25">
      <c r="A789" s="5"/>
      <c r="B789" s="5"/>
      <c r="C789" s="8"/>
      <c r="D789" s="8"/>
      <c r="E789" s="12"/>
      <c r="F789" s="12"/>
      <c r="G789" s="13" t="str">
        <f>IF(OR(I789="Open",I789="Partially paid",I789="Due today",I789="Overdue",I789="Partially paid · overdue",I789="Paid",I789="Set as-of date"),ROUND(E789-IF(F789="",0,F789),2),"")</f>
        <v/>
      </c>
      <c r="H789" s="8"/>
      <c r="I789" s="14" t="str">
        <f>IF(AND(A789="",B789="",C789="",D789="",E789="",F789="",H789=""),"",IF(OR(A789="",B789="",C789="",D789="",E789=""),"Incomplete",IF(COUNTIF($L$5:$L$1004,L789)&gt;1,"Check invoice #",IF(OR(COUNT(E789)=0,AND(F789&lt;&gt;"",COUNT(F789)=0)),"Check payment",IF(OR(E789&lt;0,IF(F789="",0,F789)&lt;0,IF(F789="",0,F789)&gt;E789),"Check payment",IF(OR(COUNT(C789)=0,COUNT(D789)=0),"Check dates",IF(D789&lt;C789,"Check dates",IF(ROUND(E789-IF(F789="",0,F789),2)=0,"Paid",IF(Setup!$B$4="","Set as-of date",IF(D789=Setup!$B$4,"Due today",IF(D789&lt;Setup!$B$4,IF(IF(F789="",0,F789)&gt;0,"Partially paid · overdue","Overdue"),IF(IF(F789="",0,F789)&gt;0,"Partially paid","Open"))))))))))))</f>
        <v/>
      </c>
      <c r="J789" s="15" t="str">
        <f>IF(OR(I789="Overdue",I789="Partially paid · overdue"),DATEDIF(D789,Setup!$B$4,"D"),IF(OR(I789="Open",I789="Partially paid",I789="Due today"),0,""))</f>
        <v/>
      </c>
      <c r="K789" s="5"/>
      <c r="L789" t="str">
        <f>IF(A789="","","k"&amp;SUBSTITUTE(SUBSTITUTE(SUBSTITUTE(SUBSTITUTE(SUBSTITUTE(SUBSTITUTE(A789,"~","{t}"),"*","{s}"),"?","{q}"),"&lt;","{lt}"),"&gt;","{gt}"),"=","{eq}"))</f>
        <v/>
      </c>
    </row>
    <row r="790" spans="1:12" x14ac:dyDescent="0.25">
      <c r="A790" s="5"/>
      <c r="B790" s="5"/>
      <c r="C790" s="8"/>
      <c r="D790" s="8"/>
      <c r="E790" s="12"/>
      <c r="F790" s="12"/>
      <c r="G790" s="13" t="str">
        <f>IF(OR(I790="Open",I790="Partially paid",I790="Due today",I790="Overdue",I790="Partially paid · overdue",I790="Paid",I790="Set as-of date"),ROUND(E790-IF(F790="",0,F790),2),"")</f>
        <v/>
      </c>
      <c r="H790" s="8"/>
      <c r="I790" s="14" t="str">
        <f>IF(AND(A790="",B790="",C790="",D790="",E790="",F790="",H790=""),"",IF(OR(A790="",B790="",C790="",D790="",E790=""),"Incomplete",IF(COUNTIF($L$5:$L$1004,L790)&gt;1,"Check invoice #",IF(OR(COUNT(E790)=0,AND(F790&lt;&gt;"",COUNT(F790)=0)),"Check payment",IF(OR(E790&lt;0,IF(F790="",0,F790)&lt;0,IF(F790="",0,F790)&gt;E790),"Check payment",IF(OR(COUNT(C790)=0,COUNT(D790)=0),"Check dates",IF(D790&lt;C790,"Check dates",IF(ROUND(E790-IF(F790="",0,F790),2)=0,"Paid",IF(Setup!$B$4="","Set as-of date",IF(D790=Setup!$B$4,"Due today",IF(D790&lt;Setup!$B$4,IF(IF(F790="",0,F790)&gt;0,"Partially paid · overdue","Overdue"),IF(IF(F790="",0,F790)&gt;0,"Partially paid","Open"))))))))))))</f>
        <v/>
      </c>
      <c r="J790" s="15" t="str">
        <f>IF(OR(I790="Overdue",I790="Partially paid · overdue"),DATEDIF(D790,Setup!$B$4,"D"),IF(OR(I790="Open",I790="Partially paid",I790="Due today"),0,""))</f>
        <v/>
      </c>
      <c r="K790" s="5"/>
      <c r="L790" t="str">
        <f>IF(A790="","","k"&amp;SUBSTITUTE(SUBSTITUTE(SUBSTITUTE(SUBSTITUTE(SUBSTITUTE(SUBSTITUTE(A790,"~","{t}"),"*","{s}"),"?","{q}"),"&lt;","{lt}"),"&gt;","{gt}"),"=","{eq}"))</f>
        <v/>
      </c>
    </row>
    <row r="791" spans="1:12" x14ac:dyDescent="0.25">
      <c r="A791" s="5"/>
      <c r="B791" s="5"/>
      <c r="C791" s="8"/>
      <c r="D791" s="8"/>
      <c r="E791" s="12"/>
      <c r="F791" s="12"/>
      <c r="G791" s="13" t="str">
        <f>IF(OR(I791="Open",I791="Partially paid",I791="Due today",I791="Overdue",I791="Partially paid · overdue",I791="Paid",I791="Set as-of date"),ROUND(E791-IF(F791="",0,F791),2),"")</f>
        <v/>
      </c>
      <c r="H791" s="8"/>
      <c r="I791" s="14" t="str">
        <f>IF(AND(A791="",B791="",C791="",D791="",E791="",F791="",H791=""),"",IF(OR(A791="",B791="",C791="",D791="",E791=""),"Incomplete",IF(COUNTIF($L$5:$L$1004,L791)&gt;1,"Check invoice #",IF(OR(COUNT(E791)=0,AND(F791&lt;&gt;"",COUNT(F791)=0)),"Check payment",IF(OR(E791&lt;0,IF(F791="",0,F791)&lt;0,IF(F791="",0,F791)&gt;E791),"Check payment",IF(OR(COUNT(C791)=0,COUNT(D791)=0),"Check dates",IF(D791&lt;C791,"Check dates",IF(ROUND(E791-IF(F791="",0,F791),2)=0,"Paid",IF(Setup!$B$4="","Set as-of date",IF(D791=Setup!$B$4,"Due today",IF(D791&lt;Setup!$B$4,IF(IF(F791="",0,F791)&gt;0,"Partially paid · overdue","Overdue"),IF(IF(F791="",0,F791)&gt;0,"Partially paid","Open"))))))))))))</f>
        <v/>
      </c>
      <c r="J791" s="15" t="str">
        <f>IF(OR(I791="Overdue",I791="Partially paid · overdue"),DATEDIF(D791,Setup!$B$4,"D"),IF(OR(I791="Open",I791="Partially paid",I791="Due today"),0,""))</f>
        <v/>
      </c>
      <c r="K791" s="5"/>
      <c r="L791" t="str">
        <f>IF(A791="","","k"&amp;SUBSTITUTE(SUBSTITUTE(SUBSTITUTE(SUBSTITUTE(SUBSTITUTE(SUBSTITUTE(A791,"~","{t}"),"*","{s}"),"?","{q}"),"&lt;","{lt}"),"&gt;","{gt}"),"=","{eq}"))</f>
        <v/>
      </c>
    </row>
    <row r="792" spans="1:12" x14ac:dyDescent="0.25">
      <c r="A792" s="5"/>
      <c r="B792" s="5"/>
      <c r="C792" s="8"/>
      <c r="D792" s="8"/>
      <c r="E792" s="12"/>
      <c r="F792" s="12"/>
      <c r="G792" s="13" t="str">
        <f>IF(OR(I792="Open",I792="Partially paid",I792="Due today",I792="Overdue",I792="Partially paid · overdue",I792="Paid",I792="Set as-of date"),ROUND(E792-IF(F792="",0,F792),2),"")</f>
        <v/>
      </c>
      <c r="H792" s="8"/>
      <c r="I792" s="14" t="str">
        <f>IF(AND(A792="",B792="",C792="",D792="",E792="",F792="",H792=""),"",IF(OR(A792="",B792="",C792="",D792="",E792=""),"Incomplete",IF(COUNTIF($L$5:$L$1004,L792)&gt;1,"Check invoice #",IF(OR(COUNT(E792)=0,AND(F792&lt;&gt;"",COUNT(F792)=0)),"Check payment",IF(OR(E792&lt;0,IF(F792="",0,F792)&lt;0,IF(F792="",0,F792)&gt;E792),"Check payment",IF(OR(COUNT(C792)=0,COUNT(D792)=0),"Check dates",IF(D792&lt;C792,"Check dates",IF(ROUND(E792-IF(F792="",0,F792),2)=0,"Paid",IF(Setup!$B$4="","Set as-of date",IF(D792=Setup!$B$4,"Due today",IF(D792&lt;Setup!$B$4,IF(IF(F792="",0,F792)&gt;0,"Partially paid · overdue","Overdue"),IF(IF(F792="",0,F792)&gt;0,"Partially paid","Open"))))))))))))</f>
        <v/>
      </c>
      <c r="J792" s="15" t="str">
        <f>IF(OR(I792="Overdue",I792="Partially paid · overdue"),DATEDIF(D792,Setup!$B$4,"D"),IF(OR(I792="Open",I792="Partially paid",I792="Due today"),0,""))</f>
        <v/>
      </c>
      <c r="K792" s="5"/>
      <c r="L792" t="str">
        <f>IF(A792="","","k"&amp;SUBSTITUTE(SUBSTITUTE(SUBSTITUTE(SUBSTITUTE(SUBSTITUTE(SUBSTITUTE(A792,"~","{t}"),"*","{s}"),"?","{q}"),"&lt;","{lt}"),"&gt;","{gt}"),"=","{eq}"))</f>
        <v/>
      </c>
    </row>
    <row r="793" spans="1:12" x14ac:dyDescent="0.25">
      <c r="A793" s="5"/>
      <c r="B793" s="5"/>
      <c r="C793" s="8"/>
      <c r="D793" s="8"/>
      <c r="E793" s="12"/>
      <c r="F793" s="12"/>
      <c r="G793" s="13" t="str">
        <f>IF(OR(I793="Open",I793="Partially paid",I793="Due today",I793="Overdue",I793="Partially paid · overdue",I793="Paid",I793="Set as-of date"),ROUND(E793-IF(F793="",0,F793),2),"")</f>
        <v/>
      </c>
      <c r="H793" s="8"/>
      <c r="I793" s="14" t="str">
        <f>IF(AND(A793="",B793="",C793="",D793="",E793="",F793="",H793=""),"",IF(OR(A793="",B793="",C793="",D793="",E793=""),"Incomplete",IF(COUNTIF($L$5:$L$1004,L793)&gt;1,"Check invoice #",IF(OR(COUNT(E793)=0,AND(F793&lt;&gt;"",COUNT(F793)=0)),"Check payment",IF(OR(E793&lt;0,IF(F793="",0,F793)&lt;0,IF(F793="",0,F793)&gt;E793),"Check payment",IF(OR(COUNT(C793)=0,COUNT(D793)=0),"Check dates",IF(D793&lt;C793,"Check dates",IF(ROUND(E793-IF(F793="",0,F793),2)=0,"Paid",IF(Setup!$B$4="","Set as-of date",IF(D793=Setup!$B$4,"Due today",IF(D793&lt;Setup!$B$4,IF(IF(F793="",0,F793)&gt;0,"Partially paid · overdue","Overdue"),IF(IF(F793="",0,F793)&gt;0,"Partially paid","Open"))))))))))))</f>
        <v/>
      </c>
      <c r="J793" s="15" t="str">
        <f>IF(OR(I793="Overdue",I793="Partially paid · overdue"),DATEDIF(D793,Setup!$B$4,"D"),IF(OR(I793="Open",I793="Partially paid",I793="Due today"),0,""))</f>
        <v/>
      </c>
      <c r="K793" s="5"/>
      <c r="L793" t="str">
        <f>IF(A793="","","k"&amp;SUBSTITUTE(SUBSTITUTE(SUBSTITUTE(SUBSTITUTE(SUBSTITUTE(SUBSTITUTE(A793,"~","{t}"),"*","{s}"),"?","{q}"),"&lt;","{lt}"),"&gt;","{gt}"),"=","{eq}"))</f>
        <v/>
      </c>
    </row>
    <row r="794" spans="1:12" x14ac:dyDescent="0.25">
      <c r="A794" s="5"/>
      <c r="B794" s="5"/>
      <c r="C794" s="8"/>
      <c r="D794" s="8"/>
      <c r="E794" s="12"/>
      <c r="F794" s="12"/>
      <c r="G794" s="13" t="str">
        <f>IF(OR(I794="Open",I794="Partially paid",I794="Due today",I794="Overdue",I794="Partially paid · overdue",I794="Paid",I794="Set as-of date"),ROUND(E794-IF(F794="",0,F794),2),"")</f>
        <v/>
      </c>
      <c r="H794" s="8"/>
      <c r="I794" s="14" t="str">
        <f>IF(AND(A794="",B794="",C794="",D794="",E794="",F794="",H794=""),"",IF(OR(A794="",B794="",C794="",D794="",E794=""),"Incomplete",IF(COUNTIF($L$5:$L$1004,L794)&gt;1,"Check invoice #",IF(OR(COUNT(E794)=0,AND(F794&lt;&gt;"",COUNT(F794)=0)),"Check payment",IF(OR(E794&lt;0,IF(F794="",0,F794)&lt;0,IF(F794="",0,F794)&gt;E794),"Check payment",IF(OR(COUNT(C794)=0,COUNT(D794)=0),"Check dates",IF(D794&lt;C794,"Check dates",IF(ROUND(E794-IF(F794="",0,F794),2)=0,"Paid",IF(Setup!$B$4="","Set as-of date",IF(D794=Setup!$B$4,"Due today",IF(D794&lt;Setup!$B$4,IF(IF(F794="",0,F794)&gt;0,"Partially paid · overdue","Overdue"),IF(IF(F794="",0,F794)&gt;0,"Partially paid","Open"))))))))))))</f>
        <v/>
      </c>
      <c r="J794" s="15" t="str">
        <f>IF(OR(I794="Overdue",I794="Partially paid · overdue"),DATEDIF(D794,Setup!$B$4,"D"),IF(OR(I794="Open",I794="Partially paid",I794="Due today"),0,""))</f>
        <v/>
      </c>
      <c r="K794" s="5"/>
      <c r="L794" t="str">
        <f>IF(A794="","","k"&amp;SUBSTITUTE(SUBSTITUTE(SUBSTITUTE(SUBSTITUTE(SUBSTITUTE(SUBSTITUTE(A794,"~","{t}"),"*","{s}"),"?","{q}"),"&lt;","{lt}"),"&gt;","{gt}"),"=","{eq}"))</f>
        <v/>
      </c>
    </row>
    <row r="795" spans="1:12" x14ac:dyDescent="0.25">
      <c r="A795" s="5"/>
      <c r="B795" s="5"/>
      <c r="C795" s="8"/>
      <c r="D795" s="8"/>
      <c r="E795" s="12"/>
      <c r="F795" s="12"/>
      <c r="G795" s="13" t="str">
        <f>IF(OR(I795="Open",I795="Partially paid",I795="Due today",I795="Overdue",I795="Partially paid · overdue",I795="Paid",I795="Set as-of date"),ROUND(E795-IF(F795="",0,F795),2),"")</f>
        <v/>
      </c>
      <c r="H795" s="8"/>
      <c r="I795" s="14" t="str">
        <f>IF(AND(A795="",B795="",C795="",D795="",E795="",F795="",H795=""),"",IF(OR(A795="",B795="",C795="",D795="",E795=""),"Incomplete",IF(COUNTIF($L$5:$L$1004,L795)&gt;1,"Check invoice #",IF(OR(COUNT(E795)=0,AND(F795&lt;&gt;"",COUNT(F795)=0)),"Check payment",IF(OR(E795&lt;0,IF(F795="",0,F795)&lt;0,IF(F795="",0,F795)&gt;E795),"Check payment",IF(OR(COUNT(C795)=0,COUNT(D795)=0),"Check dates",IF(D795&lt;C795,"Check dates",IF(ROUND(E795-IF(F795="",0,F795),2)=0,"Paid",IF(Setup!$B$4="","Set as-of date",IF(D795=Setup!$B$4,"Due today",IF(D795&lt;Setup!$B$4,IF(IF(F795="",0,F795)&gt;0,"Partially paid · overdue","Overdue"),IF(IF(F795="",0,F795)&gt;0,"Partially paid","Open"))))))))))))</f>
        <v/>
      </c>
      <c r="J795" s="15" t="str">
        <f>IF(OR(I795="Overdue",I795="Partially paid · overdue"),DATEDIF(D795,Setup!$B$4,"D"),IF(OR(I795="Open",I795="Partially paid",I795="Due today"),0,""))</f>
        <v/>
      </c>
      <c r="K795" s="5"/>
      <c r="L795" t="str">
        <f>IF(A795="","","k"&amp;SUBSTITUTE(SUBSTITUTE(SUBSTITUTE(SUBSTITUTE(SUBSTITUTE(SUBSTITUTE(A795,"~","{t}"),"*","{s}"),"?","{q}"),"&lt;","{lt}"),"&gt;","{gt}"),"=","{eq}"))</f>
        <v/>
      </c>
    </row>
    <row r="796" spans="1:12" x14ac:dyDescent="0.25">
      <c r="A796" s="5"/>
      <c r="B796" s="5"/>
      <c r="C796" s="8"/>
      <c r="D796" s="8"/>
      <c r="E796" s="12"/>
      <c r="F796" s="12"/>
      <c r="G796" s="13" t="str">
        <f>IF(OR(I796="Open",I796="Partially paid",I796="Due today",I796="Overdue",I796="Partially paid · overdue",I796="Paid",I796="Set as-of date"),ROUND(E796-IF(F796="",0,F796),2),"")</f>
        <v/>
      </c>
      <c r="H796" s="8"/>
      <c r="I796" s="14" t="str">
        <f>IF(AND(A796="",B796="",C796="",D796="",E796="",F796="",H796=""),"",IF(OR(A796="",B796="",C796="",D796="",E796=""),"Incomplete",IF(COUNTIF($L$5:$L$1004,L796)&gt;1,"Check invoice #",IF(OR(COUNT(E796)=0,AND(F796&lt;&gt;"",COUNT(F796)=0)),"Check payment",IF(OR(E796&lt;0,IF(F796="",0,F796)&lt;0,IF(F796="",0,F796)&gt;E796),"Check payment",IF(OR(COUNT(C796)=0,COUNT(D796)=0),"Check dates",IF(D796&lt;C796,"Check dates",IF(ROUND(E796-IF(F796="",0,F796),2)=0,"Paid",IF(Setup!$B$4="","Set as-of date",IF(D796=Setup!$B$4,"Due today",IF(D796&lt;Setup!$B$4,IF(IF(F796="",0,F796)&gt;0,"Partially paid · overdue","Overdue"),IF(IF(F796="",0,F796)&gt;0,"Partially paid","Open"))))))))))))</f>
        <v/>
      </c>
      <c r="J796" s="15" t="str">
        <f>IF(OR(I796="Overdue",I796="Partially paid · overdue"),DATEDIF(D796,Setup!$B$4,"D"),IF(OR(I796="Open",I796="Partially paid",I796="Due today"),0,""))</f>
        <v/>
      </c>
      <c r="K796" s="5"/>
      <c r="L796" t="str">
        <f>IF(A796="","","k"&amp;SUBSTITUTE(SUBSTITUTE(SUBSTITUTE(SUBSTITUTE(SUBSTITUTE(SUBSTITUTE(A796,"~","{t}"),"*","{s}"),"?","{q}"),"&lt;","{lt}"),"&gt;","{gt}"),"=","{eq}"))</f>
        <v/>
      </c>
    </row>
    <row r="797" spans="1:12" x14ac:dyDescent="0.25">
      <c r="A797" s="5"/>
      <c r="B797" s="5"/>
      <c r="C797" s="8"/>
      <c r="D797" s="8"/>
      <c r="E797" s="12"/>
      <c r="F797" s="12"/>
      <c r="G797" s="13" t="str">
        <f>IF(OR(I797="Open",I797="Partially paid",I797="Due today",I797="Overdue",I797="Partially paid · overdue",I797="Paid",I797="Set as-of date"),ROUND(E797-IF(F797="",0,F797),2),"")</f>
        <v/>
      </c>
      <c r="H797" s="8"/>
      <c r="I797" s="14" t="str">
        <f>IF(AND(A797="",B797="",C797="",D797="",E797="",F797="",H797=""),"",IF(OR(A797="",B797="",C797="",D797="",E797=""),"Incomplete",IF(COUNTIF($L$5:$L$1004,L797)&gt;1,"Check invoice #",IF(OR(COUNT(E797)=0,AND(F797&lt;&gt;"",COUNT(F797)=0)),"Check payment",IF(OR(E797&lt;0,IF(F797="",0,F797)&lt;0,IF(F797="",0,F797)&gt;E797),"Check payment",IF(OR(COUNT(C797)=0,COUNT(D797)=0),"Check dates",IF(D797&lt;C797,"Check dates",IF(ROUND(E797-IF(F797="",0,F797),2)=0,"Paid",IF(Setup!$B$4="","Set as-of date",IF(D797=Setup!$B$4,"Due today",IF(D797&lt;Setup!$B$4,IF(IF(F797="",0,F797)&gt;0,"Partially paid · overdue","Overdue"),IF(IF(F797="",0,F797)&gt;0,"Partially paid","Open"))))))))))))</f>
        <v/>
      </c>
      <c r="J797" s="15" t="str">
        <f>IF(OR(I797="Overdue",I797="Partially paid · overdue"),DATEDIF(D797,Setup!$B$4,"D"),IF(OR(I797="Open",I797="Partially paid",I797="Due today"),0,""))</f>
        <v/>
      </c>
      <c r="K797" s="5"/>
      <c r="L797" t="str">
        <f>IF(A797="","","k"&amp;SUBSTITUTE(SUBSTITUTE(SUBSTITUTE(SUBSTITUTE(SUBSTITUTE(SUBSTITUTE(A797,"~","{t}"),"*","{s}"),"?","{q}"),"&lt;","{lt}"),"&gt;","{gt}"),"=","{eq}"))</f>
        <v/>
      </c>
    </row>
    <row r="798" spans="1:12" x14ac:dyDescent="0.25">
      <c r="A798" s="5"/>
      <c r="B798" s="5"/>
      <c r="C798" s="8"/>
      <c r="D798" s="8"/>
      <c r="E798" s="12"/>
      <c r="F798" s="12"/>
      <c r="G798" s="13" t="str">
        <f>IF(OR(I798="Open",I798="Partially paid",I798="Due today",I798="Overdue",I798="Partially paid · overdue",I798="Paid",I798="Set as-of date"),ROUND(E798-IF(F798="",0,F798),2),"")</f>
        <v/>
      </c>
      <c r="H798" s="8"/>
      <c r="I798" s="14" t="str">
        <f>IF(AND(A798="",B798="",C798="",D798="",E798="",F798="",H798=""),"",IF(OR(A798="",B798="",C798="",D798="",E798=""),"Incomplete",IF(COUNTIF($L$5:$L$1004,L798)&gt;1,"Check invoice #",IF(OR(COUNT(E798)=0,AND(F798&lt;&gt;"",COUNT(F798)=0)),"Check payment",IF(OR(E798&lt;0,IF(F798="",0,F798)&lt;0,IF(F798="",0,F798)&gt;E798),"Check payment",IF(OR(COUNT(C798)=0,COUNT(D798)=0),"Check dates",IF(D798&lt;C798,"Check dates",IF(ROUND(E798-IF(F798="",0,F798),2)=0,"Paid",IF(Setup!$B$4="","Set as-of date",IF(D798=Setup!$B$4,"Due today",IF(D798&lt;Setup!$B$4,IF(IF(F798="",0,F798)&gt;0,"Partially paid · overdue","Overdue"),IF(IF(F798="",0,F798)&gt;0,"Partially paid","Open"))))))))))))</f>
        <v/>
      </c>
      <c r="J798" s="15" t="str">
        <f>IF(OR(I798="Overdue",I798="Partially paid · overdue"),DATEDIF(D798,Setup!$B$4,"D"),IF(OR(I798="Open",I798="Partially paid",I798="Due today"),0,""))</f>
        <v/>
      </c>
      <c r="K798" s="5"/>
      <c r="L798" t="str">
        <f>IF(A798="","","k"&amp;SUBSTITUTE(SUBSTITUTE(SUBSTITUTE(SUBSTITUTE(SUBSTITUTE(SUBSTITUTE(A798,"~","{t}"),"*","{s}"),"?","{q}"),"&lt;","{lt}"),"&gt;","{gt}"),"=","{eq}"))</f>
        <v/>
      </c>
    </row>
    <row r="799" spans="1:12" x14ac:dyDescent="0.25">
      <c r="A799" s="5"/>
      <c r="B799" s="5"/>
      <c r="C799" s="8"/>
      <c r="D799" s="8"/>
      <c r="E799" s="12"/>
      <c r="F799" s="12"/>
      <c r="G799" s="13" t="str">
        <f>IF(OR(I799="Open",I799="Partially paid",I799="Due today",I799="Overdue",I799="Partially paid · overdue",I799="Paid",I799="Set as-of date"),ROUND(E799-IF(F799="",0,F799),2),"")</f>
        <v/>
      </c>
      <c r="H799" s="8"/>
      <c r="I799" s="14" t="str">
        <f>IF(AND(A799="",B799="",C799="",D799="",E799="",F799="",H799=""),"",IF(OR(A799="",B799="",C799="",D799="",E799=""),"Incomplete",IF(COUNTIF($L$5:$L$1004,L799)&gt;1,"Check invoice #",IF(OR(COUNT(E799)=0,AND(F799&lt;&gt;"",COUNT(F799)=0)),"Check payment",IF(OR(E799&lt;0,IF(F799="",0,F799)&lt;0,IF(F799="",0,F799)&gt;E799),"Check payment",IF(OR(COUNT(C799)=0,COUNT(D799)=0),"Check dates",IF(D799&lt;C799,"Check dates",IF(ROUND(E799-IF(F799="",0,F799),2)=0,"Paid",IF(Setup!$B$4="","Set as-of date",IF(D799=Setup!$B$4,"Due today",IF(D799&lt;Setup!$B$4,IF(IF(F799="",0,F799)&gt;0,"Partially paid · overdue","Overdue"),IF(IF(F799="",0,F799)&gt;0,"Partially paid","Open"))))))))))))</f>
        <v/>
      </c>
      <c r="J799" s="15" t="str">
        <f>IF(OR(I799="Overdue",I799="Partially paid · overdue"),DATEDIF(D799,Setup!$B$4,"D"),IF(OR(I799="Open",I799="Partially paid",I799="Due today"),0,""))</f>
        <v/>
      </c>
      <c r="K799" s="5"/>
      <c r="L799" t="str">
        <f>IF(A799="","","k"&amp;SUBSTITUTE(SUBSTITUTE(SUBSTITUTE(SUBSTITUTE(SUBSTITUTE(SUBSTITUTE(A799,"~","{t}"),"*","{s}"),"?","{q}"),"&lt;","{lt}"),"&gt;","{gt}"),"=","{eq}"))</f>
        <v/>
      </c>
    </row>
    <row r="800" spans="1:12" x14ac:dyDescent="0.25">
      <c r="A800" s="5"/>
      <c r="B800" s="5"/>
      <c r="C800" s="8"/>
      <c r="D800" s="8"/>
      <c r="E800" s="12"/>
      <c r="F800" s="12"/>
      <c r="G800" s="13" t="str">
        <f>IF(OR(I800="Open",I800="Partially paid",I800="Due today",I800="Overdue",I800="Partially paid · overdue",I800="Paid",I800="Set as-of date"),ROUND(E800-IF(F800="",0,F800),2),"")</f>
        <v/>
      </c>
      <c r="H800" s="8"/>
      <c r="I800" s="14" t="str">
        <f>IF(AND(A800="",B800="",C800="",D800="",E800="",F800="",H800=""),"",IF(OR(A800="",B800="",C800="",D800="",E800=""),"Incomplete",IF(COUNTIF($L$5:$L$1004,L800)&gt;1,"Check invoice #",IF(OR(COUNT(E800)=0,AND(F800&lt;&gt;"",COUNT(F800)=0)),"Check payment",IF(OR(E800&lt;0,IF(F800="",0,F800)&lt;0,IF(F800="",0,F800)&gt;E800),"Check payment",IF(OR(COUNT(C800)=0,COUNT(D800)=0),"Check dates",IF(D800&lt;C800,"Check dates",IF(ROUND(E800-IF(F800="",0,F800),2)=0,"Paid",IF(Setup!$B$4="","Set as-of date",IF(D800=Setup!$B$4,"Due today",IF(D800&lt;Setup!$B$4,IF(IF(F800="",0,F800)&gt;0,"Partially paid · overdue","Overdue"),IF(IF(F800="",0,F800)&gt;0,"Partially paid","Open"))))))))))))</f>
        <v/>
      </c>
      <c r="J800" s="15" t="str">
        <f>IF(OR(I800="Overdue",I800="Partially paid · overdue"),DATEDIF(D800,Setup!$B$4,"D"),IF(OR(I800="Open",I800="Partially paid",I800="Due today"),0,""))</f>
        <v/>
      </c>
      <c r="K800" s="5"/>
      <c r="L800" t="str">
        <f>IF(A800="","","k"&amp;SUBSTITUTE(SUBSTITUTE(SUBSTITUTE(SUBSTITUTE(SUBSTITUTE(SUBSTITUTE(A800,"~","{t}"),"*","{s}"),"?","{q}"),"&lt;","{lt}"),"&gt;","{gt}"),"=","{eq}"))</f>
        <v/>
      </c>
    </row>
    <row r="801" spans="1:12" x14ac:dyDescent="0.25">
      <c r="A801" s="5"/>
      <c r="B801" s="5"/>
      <c r="C801" s="8"/>
      <c r="D801" s="8"/>
      <c r="E801" s="12"/>
      <c r="F801" s="12"/>
      <c r="G801" s="13" t="str">
        <f>IF(OR(I801="Open",I801="Partially paid",I801="Due today",I801="Overdue",I801="Partially paid · overdue",I801="Paid",I801="Set as-of date"),ROUND(E801-IF(F801="",0,F801),2),"")</f>
        <v/>
      </c>
      <c r="H801" s="8"/>
      <c r="I801" s="14" t="str">
        <f>IF(AND(A801="",B801="",C801="",D801="",E801="",F801="",H801=""),"",IF(OR(A801="",B801="",C801="",D801="",E801=""),"Incomplete",IF(COUNTIF($L$5:$L$1004,L801)&gt;1,"Check invoice #",IF(OR(COUNT(E801)=0,AND(F801&lt;&gt;"",COUNT(F801)=0)),"Check payment",IF(OR(E801&lt;0,IF(F801="",0,F801)&lt;0,IF(F801="",0,F801)&gt;E801),"Check payment",IF(OR(COUNT(C801)=0,COUNT(D801)=0),"Check dates",IF(D801&lt;C801,"Check dates",IF(ROUND(E801-IF(F801="",0,F801),2)=0,"Paid",IF(Setup!$B$4="","Set as-of date",IF(D801=Setup!$B$4,"Due today",IF(D801&lt;Setup!$B$4,IF(IF(F801="",0,F801)&gt;0,"Partially paid · overdue","Overdue"),IF(IF(F801="",0,F801)&gt;0,"Partially paid","Open"))))))))))))</f>
        <v/>
      </c>
      <c r="J801" s="15" t="str">
        <f>IF(OR(I801="Overdue",I801="Partially paid · overdue"),DATEDIF(D801,Setup!$B$4,"D"),IF(OR(I801="Open",I801="Partially paid",I801="Due today"),0,""))</f>
        <v/>
      </c>
      <c r="K801" s="5"/>
      <c r="L801" t="str">
        <f>IF(A801="","","k"&amp;SUBSTITUTE(SUBSTITUTE(SUBSTITUTE(SUBSTITUTE(SUBSTITUTE(SUBSTITUTE(A801,"~","{t}"),"*","{s}"),"?","{q}"),"&lt;","{lt}"),"&gt;","{gt}"),"=","{eq}"))</f>
        <v/>
      </c>
    </row>
    <row r="802" spans="1:12" x14ac:dyDescent="0.25">
      <c r="A802" s="5"/>
      <c r="B802" s="5"/>
      <c r="C802" s="8"/>
      <c r="D802" s="8"/>
      <c r="E802" s="12"/>
      <c r="F802" s="12"/>
      <c r="G802" s="13" t="str">
        <f>IF(OR(I802="Open",I802="Partially paid",I802="Due today",I802="Overdue",I802="Partially paid · overdue",I802="Paid",I802="Set as-of date"),ROUND(E802-IF(F802="",0,F802),2),"")</f>
        <v/>
      </c>
      <c r="H802" s="8"/>
      <c r="I802" s="14" t="str">
        <f>IF(AND(A802="",B802="",C802="",D802="",E802="",F802="",H802=""),"",IF(OR(A802="",B802="",C802="",D802="",E802=""),"Incomplete",IF(COUNTIF($L$5:$L$1004,L802)&gt;1,"Check invoice #",IF(OR(COUNT(E802)=0,AND(F802&lt;&gt;"",COUNT(F802)=0)),"Check payment",IF(OR(E802&lt;0,IF(F802="",0,F802)&lt;0,IF(F802="",0,F802)&gt;E802),"Check payment",IF(OR(COUNT(C802)=0,COUNT(D802)=0),"Check dates",IF(D802&lt;C802,"Check dates",IF(ROUND(E802-IF(F802="",0,F802),2)=0,"Paid",IF(Setup!$B$4="","Set as-of date",IF(D802=Setup!$B$4,"Due today",IF(D802&lt;Setup!$B$4,IF(IF(F802="",0,F802)&gt;0,"Partially paid · overdue","Overdue"),IF(IF(F802="",0,F802)&gt;0,"Partially paid","Open"))))))))))))</f>
        <v/>
      </c>
      <c r="J802" s="15" t="str">
        <f>IF(OR(I802="Overdue",I802="Partially paid · overdue"),DATEDIF(D802,Setup!$B$4,"D"),IF(OR(I802="Open",I802="Partially paid",I802="Due today"),0,""))</f>
        <v/>
      </c>
      <c r="K802" s="5"/>
      <c r="L802" t="str">
        <f>IF(A802="","","k"&amp;SUBSTITUTE(SUBSTITUTE(SUBSTITUTE(SUBSTITUTE(SUBSTITUTE(SUBSTITUTE(A802,"~","{t}"),"*","{s}"),"?","{q}"),"&lt;","{lt}"),"&gt;","{gt}"),"=","{eq}"))</f>
        <v/>
      </c>
    </row>
    <row r="803" spans="1:12" x14ac:dyDescent="0.25">
      <c r="A803" s="5"/>
      <c r="B803" s="5"/>
      <c r="C803" s="8"/>
      <c r="D803" s="8"/>
      <c r="E803" s="12"/>
      <c r="F803" s="12"/>
      <c r="G803" s="13" t="str">
        <f>IF(OR(I803="Open",I803="Partially paid",I803="Due today",I803="Overdue",I803="Partially paid · overdue",I803="Paid",I803="Set as-of date"),ROUND(E803-IF(F803="",0,F803),2),"")</f>
        <v/>
      </c>
      <c r="H803" s="8"/>
      <c r="I803" s="14" t="str">
        <f>IF(AND(A803="",B803="",C803="",D803="",E803="",F803="",H803=""),"",IF(OR(A803="",B803="",C803="",D803="",E803=""),"Incomplete",IF(COUNTIF($L$5:$L$1004,L803)&gt;1,"Check invoice #",IF(OR(COUNT(E803)=0,AND(F803&lt;&gt;"",COUNT(F803)=0)),"Check payment",IF(OR(E803&lt;0,IF(F803="",0,F803)&lt;0,IF(F803="",0,F803)&gt;E803),"Check payment",IF(OR(COUNT(C803)=0,COUNT(D803)=0),"Check dates",IF(D803&lt;C803,"Check dates",IF(ROUND(E803-IF(F803="",0,F803),2)=0,"Paid",IF(Setup!$B$4="","Set as-of date",IF(D803=Setup!$B$4,"Due today",IF(D803&lt;Setup!$B$4,IF(IF(F803="",0,F803)&gt;0,"Partially paid · overdue","Overdue"),IF(IF(F803="",0,F803)&gt;0,"Partially paid","Open"))))))))))))</f>
        <v/>
      </c>
      <c r="J803" s="15" t="str">
        <f>IF(OR(I803="Overdue",I803="Partially paid · overdue"),DATEDIF(D803,Setup!$B$4,"D"),IF(OR(I803="Open",I803="Partially paid",I803="Due today"),0,""))</f>
        <v/>
      </c>
      <c r="K803" s="5"/>
      <c r="L803" t="str">
        <f>IF(A803="","","k"&amp;SUBSTITUTE(SUBSTITUTE(SUBSTITUTE(SUBSTITUTE(SUBSTITUTE(SUBSTITUTE(A803,"~","{t}"),"*","{s}"),"?","{q}"),"&lt;","{lt}"),"&gt;","{gt}"),"=","{eq}"))</f>
        <v/>
      </c>
    </row>
    <row r="804" spans="1:12" x14ac:dyDescent="0.25">
      <c r="A804" s="5"/>
      <c r="B804" s="5"/>
      <c r="C804" s="8"/>
      <c r="D804" s="8"/>
      <c r="E804" s="12"/>
      <c r="F804" s="12"/>
      <c r="G804" s="13" t="str">
        <f>IF(OR(I804="Open",I804="Partially paid",I804="Due today",I804="Overdue",I804="Partially paid · overdue",I804="Paid",I804="Set as-of date"),ROUND(E804-IF(F804="",0,F804),2),"")</f>
        <v/>
      </c>
      <c r="H804" s="8"/>
      <c r="I804" s="14" t="str">
        <f>IF(AND(A804="",B804="",C804="",D804="",E804="",F804="",H804=""),"",IF(OR(A804="",B804="",C804="",D804="",E804=""),"Incomplete",IF(COUNTIF($L$5:$L$1004,L804)&gt;1,"Check invoice #",IF(OR(COUNT(E804)=0,AND(F804&lt;&gt;"",COUNT(F804)=0)),"Check payment",IF(OR(E804&lt;0,IF(F804="",0,F804)&lt;0,IF(F804="",0,F804)&gt;E804),"Check payment",IF(OR(COUNT(C804)=0,COUNT(D804)=0),"Check dates",IF(D804&lt;C804,"Check dates",IF(ROUND(E804-IF(F804="",0,F804),2)=0,"Paid",IF(Setup!$B$4="","Set as-of date",IF(D804=Setup!$B$4,"Due today",IF(D804&lt;Setup!$B$4,IF(IF(F804="",0,F804)&gt;0,"Partially paid · overdue","Overdue"),IF(IF(F804="",0,F804)&gt;0,"Partially paid","Open"))))))))))))</f>
        <v/>
      </c>
      <c r="J804" s="15" t="str">
        <f>IF(OR(I804="Overdue",I804="Partially paid · overdue"),DATEDIF(D804,Setup!$B$4,"D"),IF(OR(I804="Open",I804="Partially paid",I804="Due today"),0,""))</f>
        <v/>
      </c>
      <c r="K804" s="5"/>
      <c r="L804" t="str">
        <f>IF(A804="","","k"&amp;SUBSTITUTE(SUBSTITUTE(SUBSTITUTE(SUBSTITUTE(SUBSTITUTE(SUBSTITUTE(A804,"~","{t}"),"*","{s}"),"?","{q}"),"&lt;","{lt}"),"&gt;","{gt}"),"=","{eq}"))</f>
        <v/>
      </c>
    </row>
    <row r="805" spans="1:12" x14ac:dyDescent="0.25">
      <c r="A805" s="5"/>
      <c r="B805" s="5"/>
      <c r="C805" s="8"/>
      <c r="D805" s="8"/>
      <c r="E805" s="12"/>
      <c r="F805" s="12"/>
      <c r="G805" s="13" t="str">
        <f>IF(OR(I805="Open",I805="Partially paid",I805="Due today",I805="Overdue",I805="Partially paid · overdue",I805="Paid",I805="Set as-of date"),ROUND(E805-IF(F805="",0,F805),2),"")</f>
        <v/>
      </c>
      <c r="H805" s="8"/>
      <c r="I805" s="14" t="str">
        <f>IF(AND(A805="",B805="",C805="",D805="",E805="",F805="",H805=""),"",IF(OR(A805="",B805="",C805="",D805="",E805=""),"Incomplete",IF(COUNTIF($L$5:$L$1004,L805)&gt;1,"Check invoice #",IF(OR(COUNT(E805)=0,AND(F805&lt;&gt;"",COUNT(F805)=0)),"Check payment",IF(OR(E805&lt;0,IF(F805="",0,F805)&lt;0,IF(F805="",0,F805)&gt;E805),"Check payment",IF(OR(COUNT(C805)=0,COUNT(D805)=0),"Check dates",IF(D805&lt;C805,"Check dates",IF(ROUND(E805-IF(F805="",0,F805),2)=0,"Paid",IF(Setup!$B$4="","Set as-of date",IF(D805=Setup!$B$4,"Due today",IF(D805&lt;Setup!$B$4,IF(IF(F805="",0,F805)&gt;0,"Partially paid · overdue","Overdue"),IF(IF(F805="",0,F805)&gt;0,"Partially paid","Open"))))))))))))</f>
        <v/>
      </c>
      <c r="J805" s="15" t="str">
        <f>IF(OR(I805="Overdue",I805="Partially paid · overdue"),DATEDIF(D805,Setup!$B$4,"D"),IF(OR(I805="Open",I805="Partially paid",I805="Due today"),0,""))</f>
        <v/>
      </c>
      <c r="K805" s="5"/>
      <c r="L805" t="str">
        <f>IF(A805="","","k"&amp;SUBSTITUTE(SUBSTITUTE(SUBSTITUTE(SUBSTITUTE(SUBSTITUTE(SUBSTITUTE(A805,"~","{t}"),"*","{s}"),"?","{q}"),"&lt;","{lt}"),"&gt;","{gt}"),"=","{eq}"))</f>
        <v/>
      </c>
    </row>
    <row r="806" spans="1:12" x14ac:dyDescent="0.25">
      <c r="A806" s="5"/>
      <c r="B806" s="5"/>
      <c r="C806" s="8"/>
      <c r="D806" s="8"/>
      <c r="E806" s="12"/>
      <c r="F806" s="12"/>
      <c r="G806" s="13" t="str">
        <f>IF(OR(I806="Open",I806="Partially paid",I806="Due today",I806="Overdue",I806="Partially paid · overdue",I806="Paid",I806="Set as-of date"),ROUND(E806-IF(F806="",0,F806),2),"")</f>
        <v/>
      </c>
      <c r="H806" s="8"/>
      <c r="I806" s="14" t="str">
        <f>IF(AND(A806="",B806="",C806="",D806="",E806="",F806="",H806=""),"",IF(OR(A806="",B806="",C806="",D806="",E806=""),"Incomplete",IF(COUNTIF($L$5:$L$1004,L806)&gt;1,"Check invoice #",IF(OR(COUNT(E806)=0,AND(F806&lt;&gt;"",COUNT(F806)=0)),"Check payment",IF(OR(E806&lt;0,IF(F806="",0,F806)&lt;0,IF(F806="",0,F806)&gt;E806),"Check payment",IF(OR(COUNT(C806)=0,COUNT(D806)=0),"Check dates",IF(D806&lt;C806,"Check dates",IF(ROUND(E806-IF(F806="",0,F806),2)=0,"Paid",IF(Setup!$B$4="","Set as-of date",IF(D806=Setup!$B$4,"Due today",IF(D806&lt;Setup!$B$4,IF(IF(F806="",0,F806)&gt;0,"Partially paid · overdue","Overdue"),IF(IF(F806="",0,F806)&gt;0,"Partially paid","Open"))))))))))))</f>
        <v/>
      </c>
      <c r="J806" s="15" t="str">
        <f>IF(OR(I806="Overdue",I806="Partially paid · overdue"),DATEDIF(D806,Setup!$B$4,"D"),IF(OR(I806="Open",I806="Partially paid",I806="Due today"),0,""))</f>
        <v/>
      </c>
      <c r="K806" s="5"/>
      <c r="L806" t="str">
        <f>IF(A806="","","k"&amp;SUBSTITUTE(SUBSTITUTE(SUBSTITUTE(SUBSTITUTE(SUBSTITUTE(SUBSTITUTE(A806,"~","{t}"),"*","{s}"),"?","{q}"),"&lt;","{lt}"),"&gt;","{gt}"),"=","{eq}"))</f>
        <v/>
      </c>
    </row>
    <row r="807" spans="1:12" x14ac:dyDescent="0.25">
      <c r="A807" s="5"/>
      <c r="B807" s="5"/>
      <c r="C807" s="8"/>
      <c r="D807" s="8"/>
      <c r="E807" s="12"/>
      <c r="F807" s="12"/>
      <c r="G807" s="13" t="str">
        <f>IF(OR(I807="Open",I807="Partially paid",I807="Due today",I807="Overdue",I807="Partially paid · overdue",I807="Paid",I807="Set as-of date"),ROUND(E807-IF(F807="",0,F807),2),"")</f>
        <v/>
      </c>
      <c r="H807" s="8"/>
      <c r="I807" s="14" t="str">
        <f>IF(AND(A807="",B807="",C807="",D807="",E807="",F807="",H807=""),"",IF(OR(A807="",B807="",C807="",D807="",E807=""),"Incomplete",IF(COUNTIF($L$5:$L$1004,L807)&gt;1,"Check invoice #",IF(OR(COUNT(E807)=0,AND(F807&lt;&gt;"",COUNT(F807)=0)),"Check payment",IF(OR(E807&lt;0,IF(F807="",0,F807)&lt;0,IF(F807="",0,F807)&gt;E807),"Check payment",IF(OR(COUNT(C807)=0,COUNT(D807)=0),"Check dates",IF(D807&lt;C807,"Check dates",IF(ROUND(E807-IF(F807="",0,F807),2)=0,"Paid",IF(Setup!$B$4="","Set as-of date",IF(D807=Setup!$B$4,"Due today",IF(D807&lt;Setup!$B$4,IF(IF(F807="",0,F807)&gt;0,"Partially paid · overdue","Overdue"),IF(IF(F807="",0,F807)&gt;0,"Partially paid","Open"))))))))))))</f>
        <v/>
      </c>
      <c r="J807" s="15" t="str">
        <f>IF(OR(I807="Overdue",I807="Partially paid · overdue"),DATEDIF(D807,Setup!$B$4,"D"),IF(OR(I807="Open",I807="Partially paid",I807="Due today"),0,""))</f>
        <v/>
      </c>
      <c r="K807" s="5"/>
      <c r="L807" t="str">
        <f>IF(A807="","","k"&amp;SUBSTITUTE(SUBSTITUTE(SUBSTITUTE(SUBSTITUTE(SUBSTITUTE(SUBSTITUTE(A807,"~","{t}"),"*","{s}"),"?","{q}"),"&lt;","{lt}"),"&gt;","{gt}"),"=","{eq}"))</f>
        <v/>
      </c>
    </row>
    <row r="808" spans="1:12" x14ac:dyDescent="0.25">
      <c r="A808" s="5"/>
      <c r="B808" s="5"/>
      <c r="C808" s="8"/>
      <c r="D808" s="8"/>
      <c r="E808" s="12"/>
      <c r="F808" s="12"/>
      <c r="G808" s="13" t="str">
        <f>IF(OR(I808="Open",I808="Partially paid",I808="Due today",I808="Overdue",I808="Partially paid · overdue",I808="Paid",I808="Set as-of date"),ROUND(E808-IF(F808="",0,F808),2),"")</f>
        <v/>
      </c>
      <c r="H808" s="8"/>
      <c r="I808" s="14" t="str">
        <f>IF(AND(A808="",B808="",C808="",D808="",E808="",F808="",H808=""),"",IF(OR(A808="",B808="",C808="",D808="",E808=""),"Incomplete",IF(COUNTIF($L$5:$L$1004,L808)&gt;1,"Check invoice #",IF(OR(COUNT(E808)=0,AND(F808&lt;&gt;"",COUNT(F808)=0)),"Check payment",IF(OR(E808&lt;0,IF(F808="",0,F808)&lt;0,IF(F808="",0,F808)&gt;E808),"Check payment",IF(OR(COUNT(C808)=0,COUNT(D808)=0),"Check dates",IF(D808&lt;C808,"Check dates",IF(ROUND(E808-IF(F808="",0,F808),2)=0,"Paid",IF(Setup!$B$4="","Set as-of date",IF(D808=Setup!$B$4,"Due today",IF(D808&lt;Setup!$B$4,IF(IF(F808="",0,F808)&gt;0,"Partially paid · overdue","Overdue"),IF(IF(F808="",0,F808)&gt;0,"Partially paid","Open"))))))))))))</f>
        <v/>
      </c>
      <c r="J808" s="15" t="str">
        <f>IF(OR(I808="Overdue",I808="Partially paid · overdue"),DATEDIF(D808,Setup!$B$4,"D"),IF(OR(I808="Open",I808="Partially paid",I808="Due today"),0,""))</f>
        <v/>
      </c>
      <c r="K808" s="5"/>
      <c r="L808" t="str">
        <f>IF(A808="","","k"&amp;SUBSTITUTE(SUBSTITUTE(SUBSTITUTE(SUBSTITUTE(SUBSTITUTE(SUBSTITUTE(A808,"~","{t}"),"*","{s}"),"?","{q}"),"&lt;","{lt}"),"&gt;","{gt}"),"=","{eq}"))</f>
        <v/>
      </c>
    </row>
    <row r="809" spans="1:12" x14ac:dyDescent="0.25">
      <c r="A809" s="5"/>
      <c r="B809" s="5"/>
      <c r="C809" s="8"/>
      <c r="D809" s="8"/>
      <c r="E809" s="12"/>
      <c r="F809" s="12"/>
      <c r="G809" s="13" t="str">
        <f>IF(OR(I809="Open",I809="Partially paid",I809="Due today",I809="Overdue",I809="Partially paid · overdue",I809="Paid",I809="Set as-of date"),ROUND(E809-IF(F809="",0,F809),2),"")</f>
        <v/>
      </c>
      <c r="H809" s="8"/>
      <c r="I809" s="14" t="str">
        <f>IF(AND(A809="",B809="",C809="",D809="",E809="",F809="",H809=""),"",IF(OR(A809="",B809="",C809="",D809="",E809=""),"Incomplete",IF(COUNTIF($L$5:$L$1004,L809)&gt;1,"Check invoice #",IF(OR(COUNT(E809)=0,AND(F809&lt;&gt;"",COUNT(F809)=0)),"Check payment",IF(OR(E809&lt;0,IF(F809="",0,F809)&lt;0,IF(F809="",0,F809)&gt;E809),"Check payment",IF(OR(COUNT(C809)=0,COUNT(D809)=0),"Check dates",IF(D809&lt;C809,"Check dates",IF(ROUND(E809-IF(F809="",0,F809),2)=0,"Paid",IF(Setup!$B$4="","Set as-of date",IF(D809=Setup!$B$4,"Due today",IF(D809&lt;Setup!$B$4,IF(IF(F809="",0,F809)&gt;0,"Partially paid · overdue","Overdue"),IF(IF(F809="",0,F809)&gt;0,"Partially paid","Open"))))))))))))</f>
        <v/>
      </c>
      <c r="J809" s="15" t="str">
        <f>IF(OR(I809="Overdue",I809="Partially paid · overdue"),DATEDIF(D809,Setup!$B$4,"D"),IF(OR(I809="Open",I809="Partially paid",I809="Due today"),0,""))</f>
        <v/>
      </c>
      <c r="K809" s="5"/>
      <c r="L809" t="str">
        <f>IF(A809="","","k"&amp;SUBSTITUTE(SUBSTITUTE(SUBSTITUTE(SUBSTITUTE(SUBSTITUTE(SUBSTITUTE(A809,"~","{t}"),"*","{s}"),"?","{q}"),"&lt;","{lt}"),"&gt;","{gt}"),"=","{eq}"))</f>
        <v/>
      </c>
    </row>
    <row r="810" spans="1:12" x14ac:dyDescent="0.25">
      <c r="A810" s="5"/>
      <c r="B810" s="5"/>
      <c r="C810" s="8"/>
      <c r="D810" s="8"/>
      <c r="E810" s="12"/>
      <c r="F810" s="12"/>
      <c r="G810" s="13" t="str">
        <f>IF(OR(I810="Open",I810="Partially paid",I810="Due today",I810="Overdue",I810="Partially paid · overdue",I810="Paid",I810="Set as-of date"),ROUND(E810-IF(F810="",0,F810),2),"")</f>
        <v/>
      </c>
      <c r="H810" s="8"/>
      <c r="I810" s="14" t="str">
        <f>IF(AND(A810="",B810="",C810="",D810="",E810="",F810="",H810=""),"",IF(OR(A810="",B810="",C810="",D810="",E810=""),"Incomplete",IF(COUNTIF($L$5:$L$1004,L810)&gt;1,"Check invoice #",IF(OR(COUNT(E810)=0,AND(F810&lt;&gt;"",COUNT(F810)=0)),"Check payment",IF(OR(E810&lt;0,IF(F810="",0,F810)&lt;0,IF(F810="",0,F810)&gt;E810),"Check payment",IF(OR(COUNT(C810)=0,COUNT(D810)=0),"Check dates",IF(D810&lt;C810,"Check dates",IF(ROUND(E810-IF(F810="",0,F810),2)=0,"Paid",IF(Setup!$B$4="","Set as-of date",IF(D810=Setup!$B$4,"Due today",IF(D810&lt;Setup!$B$4,IF(IF(F810="",0,F810)&gt;0,"Partially paid · overdue","Overdue"),IF(IF(F810="",0,F810)&gt;0,"Partially paid","Open"))))))))))))</f>
        <v/>
      </c>
      <c r="J810" s="15" t="str">
        <f>IF(OR(I810="Overdue",I810="Partially paid · overdue"),DATEDIF(D810,Setup!$B$4,"D"),IF(OR(I810="Open",I810="Partially paid",I810="Due today"),0,""))</f>
        <v/>
      </c>
      <c r="K810" s="5"/>
      <c r="L810" t="str">
        <f>IF(A810="","","k"&amp;SUBSTITUTE(SUBSTITUTE(SUBSTITUTE(SUBSTITUTE(SUBSTITUTE(SUBSTITUTE(A810,"~","{t}"),"*","{s}"),"?","{q}"),"&lt;","{lt}"),"&gt;","{gt}"),"=","{eq}"))</f>
        <v/>
      </c>
    </row>
    <row r="811" spans="1:12" x14ac:dyDescent="0.25">
      <c r="A811" s="5"/>
      <c r="B811" s="5"/>
      <c r="C811" s="8"/>
      <c r="D811" s="8"/>
      <c r="E811" s="12"/>
      <c r="F811" s="12"/>
      <c r="G811" s="13" t="str">
        <f>IF(OR(I811="Open",I811="Partially paid",I811="Due today",I811="Overdue",I811="Partially paid · overdue",I811="Paid",I811="Set as-of date"),ROUND(E811-IF(F811="",0,F811),2),"")</f>
        <v/>
      </c>
      <c r="H811" s="8"/>
      <c r="I811" s="14" t="str">
        <f>IF(AND(A811="",B811="",C811="",D811="",E811="",F811="",H811=""),"",IF(OR(A811="",B811="",C811="",D811="",E811=""),"Incomplete",IF(COUNTIF($L$5:$L$1004,L811)&gt;1,"Check invoice #",IF(OR(COUNT(E811)=0,AND(F811&lt;&gt;"",COUNT(F811)=0)),"Check payment",IF(OR(E811&lt;0,IF(F811="",0,F811)&lt;0,IF(F811="",0,F811)&gt;E811),"Check payment",IF(OR(COUNT(C811)=0,COUNT(D811)=0),"Check dates",IF(D811&lt;C811,"Check dates",IF(ROUND(E811-IF(F811="",0,F811),2)=0,"Paid",IF(Setup!$B$4="","Set as-of date",IF(D811=Setup!$B$4,"Due today",IF(D811&lt;Setup!$B$4,IF(IF(F811="",0,F811)&gt;0,"Partially paid · overdue","Overdue"),IF(IF(F811="",0,F811)&gt;0,"Partially paid","Open"))))))))))))</f>
        <v/>
      </c>
      <c r="J811" s="15" t="str">
        <f>IF(OR(I811="Overdue",I811="Partially paid · overdue"),DATEDIF(D811,Setup!$B$4,"D"),IF(OR(I811="Open",I811="Partially paid",I811="Due today"),0,""))</f>
        <v/>
      </c>
      <c r="K811" s="5"/>
      <c r="L811" t="str">
        <f>IF(A811="","","k"&amp;SUBSTITUTE(SUBSTITUTE(SUBSTITUTE(SUBSTITUTE(SUBSTITUTE(SUBSTITUTE(A811,"~","{t}"),"*","{s}"),"?","{q}"),"&lt;","{lt}"),"&gt;","{gt}"),"=","{eq}"))</f>
        <v/>
      </c>
    </row>
    <row r="812" spans="1:12" x14ac:dyDescent="0.25">
      <c r="A812" s="5"/>
      <c r="B812" s="5"/>
      <c r="C812" s="8"/>
      <c r="D812" s="8"/>
      <c r="E812" s="12"/>
      <c r="F812" s="12"/>
      <c r="G812" s="13" t="str">
        <f>IF(OR(I812="Open",I812="Partially paid",I812="Due today",I812="Overdue",I812="Partially paid · overdue",I812="Paid",I812="Set as-of date"),ROUND(E812-IF(F812="",0,F812),2),"")</f>
        <v/>
      </c>
      <c r="H812" s="8"/>
      <c r="I812" s="14" t="str">
        <f>IF(AND(A812="",B812="",C812="",D812="",E812="",F812="",H812=""),"",IF(OR(A812="",B812="",C812="",D812="",E812=""),"Incomplete",IF(COUNTIF($L$5:$L$1004,L812)&gt;1,"Check invoice #",IF(OR(COUNT(E812)=0,AND(F812&lt;&gt;"",COUNT(F812)=0)),"Check payment",IF(OR(E812&lt;0,IF(F812="",0,F812)&lt;0,IF(F812="",0,F812)&gt;E812),"Check payment",IF(OR(COUNT(C812)=0,COUNT(D812)=0),"Check dates",IF(D812&lt;C812,"Check dates",IF(ROUND(E812-IF(F812="",0,F812),2)=0,"Paid",IF(Setup!$B$4="","Set as-of date",IF(D812=Setup!$B$4,"Due today",IF(D812&lt;Setup!$B$4,IF(IF(F812="",0,F812)&gt;0,"Partially paid · overdue","Overdue"),IF(IF(F812="",0,F812)&gt;0,"Partially paid","Open"))))))))))))</f>
        <v/>
      </c>
      <c r="J812" s="15" t="str">
        <f>IF(OR(I812="Overdue",I812="Partially paid · overdue"),DATEDIF(D812,Setup!$B$4,"D"),IF(OR(I812="Open",I812="Partially paid",I812="Due today"),0,""))</f>
        <v/>
      </c>
      <c r="K812" s="5"/>
      <c r="L812" t="str">
        <f>IF(A812="","","k"&amp;SUBSTITUTE(SUBSTITUTE(SUBSTITUTE(SUBSTITUTE(SUBSTITUTE(SUBSTITUTE(A812,"~","{t}"),"*","{s}"),"?","{q}"),"&lt;","{lt}"),"&gt;","{gt}"),"=","{eq}"))</f>
        <v/>
      </c>
    </row>
    <row r="813" spans="1:12" x14ac:dyDescent="0.25">
      <c r="A813" s="5"/>
      <c r="B813" s="5"/>
      <c r="C813" s="8"/>
      <c r="D813" s="8"/>
      <c r="E813" s="12"/>
      <c r="F813" s="12"/>
      <c r="G813" s="13" t="str">
        <f>IF(OR(I813="Open",I813="Partially paid",I813="Due today",I813="Overdue",I813="Partially paid · overdue",I813="Paid",I813="Set as-of date"),ROUND(E813-IF(F813="",0,F813),2),"")</f>
        <v/>
      </c>
      <c r="H813" s="8"/>
      <c r="I813" s="14" t="str">
        <f>IF(AND(A813="",B813="",C813="",D813="",E813="",F813="",H813=""),"",IF(OR(A813="",B813="",C813="",D813="",E813=""),"Incomplete",IF(COUNTIF($L$5:$L$1004,L813)&gt;1,"Check invoice #",IF(OR(COUNT(E813)=0,AND(F813&lt;&gt;"",COUNT(F813)=0)),"Check payment",IF(OR(E813&lt;0,IF(F813="",0,F813)&lt;0,IF(F813="",0,F813)&gt;E813),"Check payment",IF(OR(COUNT(C813)=0,COUNT(D813)=0),"Check dates",IF(D813&lt;C813,"Check dates",IF(ROUND(E813-IF(F813="",0,F813),2)=0,"Paid",IF(Setup!$B$4="","Set as-of date",IF(D813=Setup!$B$4,"Due today",IF(D813&lt;Setup!$B$4,IF(IF(F813="",0,F813)&gt;0,"Partially paid · overdue","Overdue"),IF(IF(F813="",0,F813)&gt;0,"Partially paid","Open"))))))))))))</f>
        <v/>
      </c>
      <c r="J813" s="15" t="str">
        <f>IF(OR(I813="Overdue",I813="Partially paid · overdue"),DATEDIF(D813,Setup!$B$4,"D"),IF(OR(I813="Open",I813="Partially paid",I813="Due today"),0,""))</f>
        <v/>
      </c>
      <c r="K813" s="5"/>
      <c r="L813" t="str">
        <f>IF(A813="","","k"&amp;SUBSTITUTE(SUBSTITUTE(SUBSTITUTE(SUBSTITUTE(SUBSTITUTE(SUBSTITUTE(A813,"~","{t}"),"*","{s}"),"?","{q}"),"&lt;","{lt}"),"&gt;","{gt}"),"=","{eq}"))</f>
        <v/>
      </c>
    </row>
    <row r="814" spans="1:12" x14ac:dyDescent="0.25">
      <c r="A814" s="5"/>
      <c r="B814" s="5"/>
      <c r="C814" s="8"/>
      <c r="D814" s="8"/>
      <c r="E814" s="12"/>
      <c r="F814" s="12"/>
      <c r="G814" s="13" t="str">
        <f>IF(OR(I814="Open",I814="Partially paid",I814="Due today",I814="Overdue",I814="Partially paid · overdue",I814="Paid",I814="Set as-of date"),ROUND(E814-IF(F814="",0,F814),2),"")</f>
        <v/>
      </c>
      <c r="H814" s="8"/>
      <c r="I814" s="14" t="str">
        <f>IF(AND(A814="",B814="",C814="",D814="",E814="",F814="",H814=""),"",IF(OR(A814="",B814="",C814="",D814="",E814=""),"Incomplete",IF(COUNTIF($L$5:$L$1004,L814)&gt;1,"Check invoice #",IF(OR(COUNT(E814)=0,AND(F814&lt;&gt;"",COUNT(F814)=0)),"Check payment",IF(OR(E814&lt;0,IF(F814="",0,F814)&lt;0,IF(F814="",0,F814)&gt;E814),"Check payment",IF(OR(COUNT(C814)=0,COUNT(D814)=0),"Check dates",IF(D814&lt;C814,"Check dates",IF(ROUND(E814-IF(F814="",0,F814),2)=0,"Paid",IF(Setup!$B$4="","Set as-of date",IF(D814=Setup!$B$4,"Due today",IF(D814&lt;Setup!$B$4,IF(IF(F814="",0,F814)&gt;0,"Partially paid · overdue","Overdue"),IF(IF(F814="",0,F814)&gt;0,"Partially paid","Open"))))))))))))</f>
        <v/>
      </c>
      <c r="J814" s="15" t="str">
        <f>IF(OR(I814="Overdue",I814="Partially paid · overdue"),DATEDIF(D814,Setup!$B$4,"D"),IF(OR(I814="Open",I814="Partially paid",I814="Due today"),0,""))</f>
        <v/>
      </c>
      <c r="K814" s="5"/>
      <c r="L814" t="str">
        <f>IF(A814="","","k"&amp;SUBSTITUTE(SUBSTITUTE(SUBSTITUTE(SUBSTITUTE(SUBSTITUTE(SUBSTITUTE(A814,"~","{t}"),"*","{s}"),"?","{q}"),"&lt;","{lt}"),"&gt;","{gt}"),"=","{eq}"))</f>
        <v/>
      </c>
    </row>
    <row r="815" spans="1:12" x14ac:dyDescent="0.25">
      <c r="A815" s="5"/>
      <c r="B815" s="5"/>
      <c r="C815" s="8"/>
      <c r="D815" s="8"/>
      <c r="E815" s="12"/>
      <c r="F815" s="12"/>
      <c r="G815" s="13" t="str">
        <f>IF(OR(I815="Open",I815="Partially paid",I815="Due today",I815="Overdue",I815="Partially paid · overdue",I815="Paid",I815="Set as-of date"),ROUND(E815-IF(F815="",0,F815),2),"")</f>
        <v/>
      </c>
      <c r="H815" s="8"/>
      <c r="I815" s="14" t="str">
        <f>IF(AND(A815="",B815="",C815="",D815="",E815="",F815="",H815=""),"",IF(OR(A815="",B815="",C815="",D815="",E815=""),"Incomplete",IF(COUNTIF($L$5:$L$1004,L815)&gt;1,"Check invoice #",IF(OR(COUNT(E815)=0,AND(F815&lt;&gt;"",COUNT(F815)=0)),"Check payment",IF(OR(E815&lt;0,IF(F815="",0,F815)&lt;0,IF(F815="",0,F815)&gt;E815),"Check payment",IF(OR(COUNT(C815)=0,COUNT(D815)=0),"Check dates",IF(D815&lt;C815,"Check dates",IF(ROUND(E815-IF(F815="",0,F815),2)=0,"Paid",IF(Setup!$B$4="","Set as-of date",IF(D815=Setup!$B$4,"Due today",IF(D815&lt;Setup!$B$4,IF(IF(F815="",0,F815)&gt;0,"Partially paid · overdue","Overdue"),IF(IF(F815="",0,F815)&gt;0,"Partially paid","Open"))))))))))))</f>
        <v/>
      </c>
      <c r="J815" s="15" t="str">
        <f>IF(OR(I815="Overdue",I815="Partially paid · overdue"),DATEDIF(D815,Setup!$B$4,"D"),IF(OR(I815="Open",I815="Partially paid",I815="Due today"),0,""))</f>
        <v/>
      </c>
      <c r="K815" s="5"/>
      <c r="L815" t="str">
        <f>IF(A815="","","k"&amp;SUBSTITUTE(SUBSTITUTE(SUBSTITUTE(SUBSTITUTE(SUBSTITUTE(SUBSTITUTE(A815,"~","{t}"),"*","{s}"),"?","{q}"),"&lt;","{lt}"),"&gt;","{gt}"),"=","{eq}"))</f>
        <v/>
      </c>
    </row>
    <row r="816" spans="1:12" x14ac:dyDescent="0.25">
      <c r="A816" s="5"/>
      <c r="B816" s="5"/>
      <c r="C816" s="8"/>
      <c r="D816" s="8"/>
      <c r="E816" s="12"/>
      <c r="F816" s="12"/>
      <c r="G816" s="13" t="str">
        <f>IF(OR(I816="Open",I816="Partially paid",I816="Due today",I816="Overdue",I816="Partially paid · overdue",I816="Paid",I816="Set as-of date"),ROUND(E816-IF(F816="",0,F816),2),"")</f>
        <v/>
      </c>
      <c r="H816" s="8"/>
      <c r="I816" s="14" t="str">
        <f>IF(AND(A816="",B816="",C816="",D816="",E816="",F816="",H816=""),"",IF(OR(A816="",B816="",C816="",D816="",E816=""),"Incomplete",IF(COUNTIF($L$5:$L$1004,L816)&gt;1,"Check invoice #",IF(OR(COUNT(E816)=0,AND(F816&lt;&gt;"",COUNT(F816)=0)),"Check payment",IF(OR(E816&lt;0,IF(F816="",0,F816)&lt;0,IF(F816="",0,F816)&gt;E816),"Check payment",IF(OR(COUNT(C816)=0,COUNT(D816)=0),"Check dates",IF(D816&lt;C816,"Check dates",IF(ROUND(E816-IF(F816="",0,F816),2)=0,"Paid",IF(Setup!$B$4="","Set as-of date",IF(D816=Setup!$B$4,"Due today",IF(D816&lt;Setup!$B$4,IF(IF(F816="",0,F816)&gt;0,"Partially paid · overdue","Overdue"),IF(IF(F816="",0,F816)&gt;0,"Partially paid","Open"))))))))))))</f>
        <v/>
      </c>
      <c r="J816" s="15" t="str">
        <f>IF(OR(I816="Overdue",I816="Partially paid · overdue"),DATEDIF(D816,Setup!$B$4,"D"),IF(OR(I816="Open",I816="Partially paid",I816="Due today"),0,""))</f>
        <v/>
      </c>
      <c r="K816" s="5"/>
      <c r="L816" t="str">
        <f>IF(A816="","","k"&amp;SUBSTITUTE(SUBSTITUTE(SUBSTITUTE(SUBSTITUTE(SUBSTITUTE(SUBSTITUTE(A816,"~","{t}"),"*","{s}"),"?","{q}"),"&lt;","{lt}"),"&gt;","{gt}"),"=","{eq}"))</f>
        <v/>
      </c>
    </row>
    <row r="817" spans="1:12" x14ac:dyDescent="0.25">
      <c r="A817" s="5"/>
      <c r="B817" s="5"/>
      <c r="C817" s="8"/>
      <c r="D817" s="8"/>
      <c r="E817" s="12"/>
      <c r="F817" s="12"/>
      <c r="G817" s="13" t="str">
        <f>IF(OR(I817="Open",I817="Partially paid",I817="Due today",I817="Overdue",I817="Partially paid · overdue",I817="Paid",I817="Set as-of date"),ROUND(E817-IF(F817="",0,F817),2),"")</f>
        <v/>
      </c>
      <c r="H817" s="8"/>
      <c r="I817" s="14" t="str">
        <f>IF(AND(A817="",B817="",C817="",D817="",E817="",F817="",H817=""),"",IF(OR(A817="",B817="",C817="",D817="",E817=""),"Incomplete",IF(COUNTIF($L$5:$L$1004,L817)&gt;1,"Check invoice #",IF(OR(COUNT(E817)=0,AND(F817&lt;&gt;"",COUNT(F817)=0)),"Check payment",IF(OR(E817&lt;0,IF(F817="",0,F817)&lt;0,IF(F817="",0,F817)&gt;E817),"Check payment",IF(OR(COUNT(C817)=0,COUNT(D817)=0),"Check dates",IF(D817&lt;C817,"Check dates",IF(ROUND(E817-IF(F817="",0,F817),2)=0,"Paid",IF(Setup!$B$4="","Set as-of date",IF(D817=Setup!$B$4,"Due today",IF(D817&lt;Setup!$B$4,IF(IF(F817="",0,F817)&gt;0,"Partially paid · overdue","Overdue"),IF(IF(F817="",0,F817)&gt;0,"Partially paid","Open"))))))))))))</f>
        <v/>
      </c>
      <c r="J817" s="15" t="str">
        <f>IF(OR(I817="Overdue",I817="Partially paid · overdue"),DATEDIF(D817,Setup!$B$4,"D"),IF(OR(I817="Open",I817="Partially paid",I817="Due today"),0,""))</f>
        <v/>
      </c>
      <c r="K817" s="5"/>
      <c r="L817" t="str">
        <f>IF(A817="","","k"&amp;SUBSTITUTE(SUBSTITUTE(SUBSTITUTE(SUBSTITUTE(SUBSTITUTE(SUBSTITUTE(A817,"~","{t}"),"*","{s}"),"?","{q}"),"&lt;","{lt}"),"&gt;","{gt}"),"=","{eq}"))</f>
        <v/>
      </c>
    </row>
    <row r="818" spans="1:12" x14ac:dyDescent="0.25">
      <c r="A818" s="5"/>
      <c r="B818" s="5"/>
      <c r="C818" s="8"/>
      <c r="D818" s="8"/>
      <c r="E818" s="12"/>
      <c r="F818" s="12"/>
      <c r="G818" s="13" t="str">
        <f>IF(OR(I818="Open",I818="Partially paid",I818="Due today",I818="Overdue",I818="Partially paid · overdue",I818="Paid",I818="Set as-of date"),ROUND(E818-IF(F818="",0,F818),2),"")</f>
        <v/>
      </c>
      <c r="H818" s="8"/>
      <c r="I818" s="14" t="str">
        <f>IF(AND(A818="",B818="",C818="",D818="",E818="",F818="",H818=""),"",IF(OR(A818="",B818="",C818="",D818="",E818=""),"Incomplete",IF(COUNTIF($L$5:$L$1004,L818)&gt;1,"Check invoice #",IF(OR(COUNT(E818)=0,AND(F818&lt;&gt;"",COUNT(F818)=0)),"Check payment",IF(OR(E818&lt;0,IF(F818="",0,F818)&lt;0,IF(F818="",0,F818)&gt;E818),"Check payment",IF(OR(COUNT(C818)=0,COUNT(D818)=0),"Check dates",IF(D818&lt;C818,"Check dates",IF(ROUND(E818-IF(F818="",0,F818),2)=0,"Paid",IF(Setup!$B$4="","Set as-of date",IF(D818=Setup!$B$4,"Due today",IF(D818&lt;Setup!$B$4,IF(IF(F818="",0,F818)&gt;0,"Partially paid · overdue","Overdue"),IF(IF(F818="",0,F818)&gt;0,"Partially paid","Open"))))))))))))</f>
        <v/>
      </c>
      <c r="J818" s="15" t="str">
        <f>IF(OR(I818="Overdue",I818="Partially paid · overdue"),DATEDIF(D818,Setup!$B$4,"D"),IF(OR(I818="Open",I818="Partially paid",I818="Due today"),0,""))</f>
        <v/>
      </c>
      <c r="K818" s="5"/>
      <c r="L818" t="str">
        <f>IF(A818="","","k"&amp;SUBSTITUTE(SUBSTITUTE(SUBSTITUTE(SUBSTITUTE(SUBSTITUTE(SUBSTITUTE(A818,"~","{t}"),"*","{s}"),"?","{q}"),"&lt;","{lt}"),"&gt;","{gt}"),"=","{eq}"))</f>
        <v/>
      </c>
    </row>
    <row r="819" spans="1:12" x14ac:dyDescent="0.25">
      <c r="A819" s="5"/>
      <c r="B819" s="5"/>
      <c r="C819" s="8"/>
      <c r="D819" s="8"/>
      <c r="E819" s="12"/>
      <c r="F819" s="12"/>
      <c r="G819" s="13" t="str">
        <f>IF(OR(I819="Open",I819="Partially paid",I819="Due today",I819="Overdue",I819="Partially paid · overdue",I819="Paid",I819="Set as-of date"),ROUND(E819-IF(F819="",0,F819),2),"")</f>
        <v/>
      </c>
      <c r="H819" s="8"/>
      <c r="I819" s="14" t="str">
        <f>IF(AND(A819="",B819="",C819="",D819="",E819="",F819="",H819=""),"",IF(OR(A819="",B819="",C819="",D819="",E819=""),"Incomplete",IF(COUNTIF($L$5:$L$1004,L819)&gt;1,"Check invoice #",IF(OR(COUNT(E819)=0,AND(F819&lt;&gt;"",COUNT(F819)=0)),"Check payment",IF(OR(E819&lt;0,IF(F819="",0,F819)&lt;0,IF(F819="",0,F819)&gt;E819),"Check payment",IF(OR(COUNT(C819)=0,COUNT(D819)=0),"Check dates",IF(D819&lt;C819,"Check dates",IF(ROUND(E819-IF(F819="",0,F819),2)=0,"Paid",IF(Setup!$B$4="","Set as-of date",IF(D819=Setup!$B$4,"Due today",IF(D819&lt;Setup!$B$4,IF(IF(F819="",0,F819)&gt;0,"Partially paid · overdue","Overdue"),IF(IF(F819="",0,F819)&gt;0,"Partially paid","Open"))))))))))))</f>
        <v/>
      </c>
      <c r="J819" s="15" t="str">
        <f>IF(OR(I819="Overdue",I819="Partially paid · overdue"),DATEDIF(D819,Setup!$B$4,"D"),IF(OR(I819="Open",I819="Partially paid",I819="Due today"),0,""))</f>
        <v/>
      </c>
      <c r="K819" s="5"/>
      <c r="L819" t="str">
        <f>IF(A819="","","k"&amp;SUBSTITUTE(SUBSTITUTE(SUBSTITUTE(SUBSTITUTE(SUBSTITUTE(SUBSTITUTE(A819,"~","{t}"),"*","{s}"),"?","{q}"),"&lt;","{lt}"),"&gt;","{gt}"),"=","{eq}"))</f>
        <v/>
      </c>
    </row>
    <row r="820" spans="1:12" x14ac:dyDescent="0.25">
      <c r="A820" s="5"/>
      <c r="B820" s="5"/>
      <c r="C820" s="8"/>
      <c r="D820" s="8"/>
      <c r="E820" s="12"/>
      <c r="F820" s="12"/>
      <c r="G820" s="13" t="str">
        <f>IF(OR(I820="Open",I820="Partially paid",I820="Due today",I820="Overdue",I820="Partially paid · overdue",I820="Paid",I820="Set as-of date"),ROUND(E820-IF(F820="",0,F820),2),"")</f>
        <v/>
      </c>
      <c r="H820" s="8"/>
      <c r="I820" s="14" t="str">
        <f>IF(AND(A820="",B820="",C820="",D820="",E820="",F820="",H820=""),"",IF(OR(A820="",B820="",C820="",D820="",E820=""),"Incomplete",IF(COUNTIF($L$5:$L$1004,L820)&gt;1,"Check invoice #",IF(OR(COUNT(E820)=0,AND(F820&lt;&gt;"",COUNT(F820)=0)),"Check payment",IF(OR(E820&lt;0,IF(F820="",0,F820)&lt;0,IF(F820="",0,F820)&gt;E820),"Check payment",IF(OR(COUNT(C820)=0,COUNT(D820)=0),"Check dates",IF(D820&lt;C820,"Check dates",IF(ROUND(E820-IF(F820="",0,F820),2)=0,"Paid",IF(Setup!$B$4="","Set as-of date",IF(D820=Setup!$B$4,"Due today",IF(D820&lt;Setup!$B$4,IF(IF(F820="",0,F820)&gt;0,"Partially paid · overdue","Overdue"),IF(IF(F820="",0,F820)&gt;0,"Partially paid","Open"))))))))))))</f>
        <v/>
      </c>
      <c r="J820" s="15" t="str">
        <f>IF(OR(I820="Overdue",I820="Partially paid · overdue"),DATEDIF(D820,Setup!$B$4,"D"),IF(OR(I820="Open",I820="Partially paid",I820="Due today"),0,""))</f>
        <v/>
      </c>
      <c r="K820" s="5"/>
      <c r="L820" t="str">
        <f>IF(A820="","","k"&amp;SUBSTITUTE(SUBSTITUTE(SUBSTITUTE(SUBSTITUTE(SUBSTITUTE(SUBSTITUTE(A820,"~","{t}"),"*","{s}"),"?","{q}"),"&lt;","{lt}"),"&gt;","{gt}"),"=","{eq}"))</f>
        <v/>
      </c>
    </row>
    <row r="821" spans="1:12" x14ac:dyDescent="0.25">
      <c r="A821" s="5"/>
      <c r="B821" s="5"/>
      <c r="C821" s="8"/>
      <c r="D821" s="8"/>
      <c r="E821" s="12"/>
      <c r="F821" s="12"/>
      <c r="G821" s="13" t="str">
        <f>IF(OR(I821="Open",I821="Partially paid",I821="Due today",I821="Overdue",I821="Partially paid · overdue",I821="Paid",I821="Set as-of date"),ROUND(E821-IF(F821="",0,F821),2),"")</f>
        <v/>
      </c>
      <c r="H821" s="8"/>
      <c r="I821" s="14" t="str">
        <f>IF(AND(A821="",B821="",C821="",D821="",E821="",F821="",H821=""),"",IF(OR(A821="",B821="",C821="",D821="",E821=""),"Incomplete",IF(COUNTIF($L$5:$L$1004,L821)&gt;1,"Check invoice #",IF(OR(COUNT(E821)=0,AND(F821&lt;&gt;"",COUNT(F821)=0)),"Check payment",IF(OR(E821&lt;0,IF(F821="",0,F821)&lt;0,IF(F821="",0,F821)&gt;E821),"Check payment",IF(OR(COUNT(C821)=0,COUNT(D821)=0),"Check dates",IF(D821&lt;C821,"Check dates",IF(ROUND(E821-IF(F821="",0,F821),2)=0,"Paid",IF(Setup!$B$4="","Set as-of date",IF(D821=Setup!$B$4,"Due today",IF(D821&lt;Setup!$B$4,IF(IF(F821="",0,F821)&gt;0,"Partially paid · overdue","Overdue"),IF(IF(F821="",0,F821)&gt;0,"Partially paid","Open"))))))))))))</f>
        <v/>
      </c>
      <c r="J821" s="15" t="str">
        <f>IF(OR(I821="Overdue",I821="Partially paid · overdue"),DATEDIF(D821,Setup!$B$4,"D"),IF(OR(I821="Open",I821="Partially paid",I821="Due today"),0,""))</f>
        <v/>
      </c>
      <c r="K821" s="5"/>
      <c r="L821" t="str">
        <f>IF(A821="","","k"&amp;SUBSTITUTE(SUBSTITUTE(SUBSTITUTE(SUBSTITUTE(SUBSTITUTE(SUBSTITUTE(A821,"~","{t}"),"*","{s}"),"?","{q}"),"&lt;","{lt}"),"&gt;","{gt}"),"=","{eq}"))</f>
        <v/>
      </c>
    </row>
    <row r="822" spans="1:12" x14ac:dyDescent="0.25">
      <c r="A822" s="5"/>
      <c r="B822" s="5"/>
      <c r="C822" s="8"/>
      <c r="D822" s="8"/>
      <c r="E822" s="12"/>
      <c r="F822" s="12"/>
      <c r="G822" s="13" t="str">
        <f>IF(OR(I822="Open",I822="Partially paid",I822="Due today",I822="Overdue",I822="Partially paid · overdue",I822="Paid",I822="Set as-of date"),ROUND(E822-IF(F822="",0,F822),2),"")</f>
        <v/>
      </c>
      <c r="H822" s="8"/>
      <c r="I822" s="14" t="str">
        <f>IF(AND(A822="",B822="",C822="",D822="",E822="",F822="",H822=""),"",IF(OR(A822="",B822="",C822="",D822="",E822=""),"Incomplete",IF(COUNTIF($L$5:$L$1004,L822)&gt;1,"Check invoice #",IF(OR(COUNT(E822)=0,AND(F822&lt;&gt;"",COUNT(F822)=0)),"Check payment",IF(OR(E822&lt;0,IF(F822="",0,F822)&lt;0,IF(F822="",0,F822)&gt;E822),"Check payment",IF(OR(COUNT(C822)=0,COUNT(D822)=0),"Check dates",IF(D822&lt;C822,"Check dates",IF(ROUND(E822-IF(F822="",0,F822),2)=0,"Paid",IF(Setup!$B$4="","Set as-of date",IF(D822=Setup!$B$4,"Due today",IF(D822&lt;Setup!$B$4,IF(IF(F822="",0,F822)&gt;0,"Partially paid · overdue","Overdue"),IF(IF(F822="",0,F822)&gt;0,"Partially paid","Open"))))))))))))</f>
        <v/>
      </c>
      <c r="J822" s="15" t="str">
        <f>IF(OR(I822="Overdue",I822="Partially paid · overdue"),DATEDIF(D822,Setup!$B$4,"D"),IF(OR(I822="Open",I822="Partially paid",I822="Due today"),0,""))</f>
        <v/>
      </c>
      <c r="K822" s="5"/>
      <c r="L822" t="str">
        <f>IF(A822="","","k"&amp;SUBSTITUTE(SUBSTITUTE(SUBSTITUTE(SUBSTITUTE(SUBSTITUTE(SUBSTITUTE(A822,"~","{t}"),"*","{s}"),"?","{q}"),"&lt;","{lt}"),"&gt;","{gt}"),"=","{eq}"))</f>
        <v/>
      </c>
    </row>
    <row r="823" spans="1:12" x14ac:dyDescent="0.25">
      <c r="A823" s="5"/>
      <c r="B823" s="5"/>
      <c r="C823" s="8"/>
      <c r="D823" s="8"/>
      <c r="E823" s="12"/>
      <c r="F823" s="12"/>
      <c r="G823" s="13" t="str">
        <f>IF(OR(I823="Open",I823="Partially paid",I823="Due today",I823="Overdue",I823="Partially paid · overdue",I823="Paid",I823="Set as-of date"),ROUND(E823-IF(F823="",0,F823),2),"")</f>
        <v/>
      </c>
      <c r="H823" s="8"/>
      <c r="I823" s="14" t="str">
        <f>IF(AND(A823="",B823="",C823="",D823="",E823="",F823="",H823=""),"",IF(OR(A823="",B823="",C823="",D823="",E823=""),"Incomplete",IF(COUNTIF($L$5:$L$1004,L823)&gt;1,"Check invoice #",IF(OR(COUNT(E823)=0,AND(F823&lt;&gt;"",COUNT(F823)=0)),"Check payment",IF(OR(E823&lt;0,IF(F823="",0,F823)&lt;0,IF(F823="",0,F823)&gt;E823),"Check payment",IF(OR(COUNT(C823)=0,COUNT(D823)=0),"Check dates",IF(D823&lt;C823,"Check dates",IF(ROUND(E823-IF(F823="",0,F823),2)=0,"Paid",IF(Setup!$B$4="","Set as-of date",IF(D823=Setup!$B$4,"Due today",IF(D823&lt;Setup!$B$4,IF(IF(F823="",0,F823)&gt;0,"Partially paid · overdue","Overdue"),IF(IF(F823="",0,F823)&gt;0,"Partially paid","Open"))))))))))))</f>
        <v/>
      </c>
      <c r="J823" s="15" t="str">
        <f>IF(OR(I823="Overdue",I823="Partially paid · overdue"),DATEDIF(D823,Setup!$B$4,"D"),IF(OR(I823="Open",I823="Partially paid",I823="Due today"),0,""))</f>
        <v/>
      </c>
      <c r="K823" s="5"/>
      <c r="L823" t="str">
        <f>IF(A823="","","k"&amp;SUBSTITUTE(SUBSTITUTE(SUBSTITUTE(SUBSTITUTE(SUBSTITUTE(SUBSTITUTE(A823,"~","{t}"),"*","{s}"),"?","{q}"),"&lt;","{lt}"),"&gt;","{gt}"),"=","{eq}"))</f>
        <v/>
      </c>
    </row>
    <row r="824" spans="1:12" x14ac:dyDescent="0.25">
      <c r="A824" s="5"/>
      <c r="B824" s="5"/>
      <c r="C824" s="8"/>
      <c r="D824" s="8"/>
      <c r="E824" s="12"/>
      <c r="F824" s="12"/>
      <c r="G824" s="13" t="str">
        <f>IF(OR(I824="Open",I824="Partially paid",I824="Due today",I824="Overdue",I824="Partially paid · overdue",I824="Paid",I824="Set as-of date"),ROUND(E824-IF(F824="",0,F824),2),"")</f>
        <v/>
      </c>
      <c r="H824" s="8"/>
      <c r="I824" s="14" t="str">
        <f>IF(AND(A824="",B824="",C824="",D824="",E824="",F824="",H824=""),"",IF(OR(A824="",B824="",C824="",D824="",E824=""),"Incomplete",IF(COUNTIF($L$5:$L$1004,L824)&gt;1,"Check invoice #",IF(OR(COUNT(E824)=0,AND(F824&lt;&gt;"",COUNT(F824)=0)),"Check payment",IF(OR(E824&lt;0,IF(F824="",0,F824)&lt;0,IF(F824="",0,F824)&gt;E824),"Check payment",IF(OR(COUNT(C824)=0,COUNT(D824)=0),"Check dates",IF(D824&lt;C824,"Check dates",IF(ROUND(E824-IF(F824="",0,F824),2)=0,"Paid",IF(Setup!$B$4="","Set as-of date",IF(D824=Setup!$B$4,"Due today",IF(D824&lt;Setup!$B$4,IF(IF(F824="",0,F824)&gt;0,"Partially paid · overdue","Overdue"),IF(IF(F824="",0,F824)&gt;0,"Partially paid","Open"))))))))))))</f>
        <v/>
      </c>
      <c r="J824" s="15" t="str">
        <f>IF(OR(I824="Overdue",I824="Partially paid · overdue"),DATEDIF(D824,Setup!$B$4,"D"),IF(OR(I824="Open",I824="Partially paid",I824="Due today"),0,""))</f>
        <v/>
      </c>
      <c r="K824" s="5"/>
      <c r="L824" t="str">
        <f>IF(A824="","","k"&amp;SUBSTITUTE(SUBSTITUTE(SUBSTITUTE(SUBSTITUTE(SUBSTITUTE(SUBSTITUTE(A824,"~","{t}"),"*","{s}"),"?","{q}"),"&lt;","{lt}"),"&gt;","{gt}"),"=","{eq}"))</f>
        <v/>
      </c>
    </row>
    <row r="825" spans="1:12" x14ac:dyDescent="0.25">
      <c r="A825" s="5"/>
      <c r="B825" s="5"/>
      <c r="C825" s="8"/>
      <c r="D825" s="8"/>
      <c r="E825" s="12"/>
      <c r="F825" s="12"/>
      <c r="G825" s="13" t="str">
        <f>IF(OR(I825="Open",I825="Partially paid",I825="Due today",I825="Overdue",I825="Partially paid · overdue",I825="Paid",I825="Set as-of date"),ROUND(E825-IF(F825="",0,F825),2),"")</f>
        <v/>
      </c>
      <c r="H825" s="8"/>
      <c r="I825" s="14" t="str">
        <f>IF(AND(A825="",B825="",C825="",D825="",E825="",F825="",H825=""),"",IF(OR(A825="",B825="",C825="",D825="",E825=""),"Incomplete",IF(COUNTIF($L$5:$L$1004,L825)&gt;1,"Check invoice #",IF(OR(COUNT(E825)=0,AND(F825&lt;&gt;"",COUNT(F825)=0)),"Check payment",IF(OR(E825&lt;0,IF(F825="",0,F825)&lt;0,IF(F825="",0,F825)&gt;E825),"Check payment",IF(OR(COUNT(C825)=0,COUNT(D825)=0),"Check dates",IF(D825&lt;C825,"Check dates",IF(ROUND(E825-IF(F825="",0,F825),2)=0,"Paid",IF(Setup!$B$4="","Set as-of date",IF(D825=Setup!$B$4,"Due today",IF(D825&lt;Setup!$B$4,IF(IF(F825="",0,F825)&gt;0,"Partially paid · overdue","Overdue"),IF(IF(F825="",0,F825)&gt;0,"Partially paid","Open"))))))))))))</f>
        <v/>
      </c>
      <c r="J825" s="15" t="str">
        <f>IF(OR(I825="Overdue",I825="Partially paid · overdue"),DATEDIF(D825,Setup!$B$4,"D"),IF(OR(I825="Open",I825="Partially paid",I825="Due today"),0,""))</f>
        <v/>
      </c>
      <c r="K825" s="5"/>
      <c r="L825" t="str">
        <f>IF(A825="","","k"&amp;SUBSTITUTE(SUBSTITUTE(SUBSTITUTE(SUBSTITUTE(SUBSTITUTE(SUBSTITUTE(A825,"~","{t}"),"*","{s}"),"?","{q}"),"&lt;","{lt}"),"&gt;","{gt}"),"=","{eq}"))</f>
        <v/>
      </c>
    </row>
    <row r="826" spans="1:12" x14ac:dyDescent="0.25">
      <c r="A826" s="5"/>
      <c r="B826" s="5"/>
      <c r="C826" s="8"/>
      <c r="D826" s="8"/>
      <c r="E826" s="12"/>
      <c r="F826" s="12"/>
      <c r="G826" s="13" t="str">
        <f>IF(OR(I826="Open",I826="Partially paid",I826="Due today",I826="Overdue",I826="Partially paid · overdue",I826="Paid",I826="Set as-of date"),ROUND(E826-IF(F826="",0,F826),2),"")</f>
        <v/>
      </c>
      <c r="H826" s="8"/>
      <c r="I826" s="14" t="str">
        <f>IF(AND(A826="",B826="",C826="",D826="",E826="",F826="",H826=""),"",IF(OR(A826="",B826="",C826="",D826="",E826=""),"Incomplete",IF(COUNTIF($L$5:$L$1004,L826)&gt;1,"Check invoice #",IF(OR(COUNT(E826)=0,AND(F826&lt;&gt;"",COUNT(F826)=0)),"Check payment",IF(OR(E826&lt;0,IF(F826="",0,F826)&lt;0,IF(F826="",0,F826)&gt;E826),"Check payment",IF(OR(COUNT(C826)=0,COUNT(D826)=0),"Check dates",IF(D826&lt;C826,"Check dates",IF(ROUND(E826-IF(F826="",0,F826),2)=0,"Paid",IF(Setup!$B$4="","Set as-of date",IF(D826=Setup!$B$4,"Due today",IF(D826&lt;Setup!$B$4,IF(IF(F826="",0,F826)&gt;0,"Partially paid · overdue","Overdue"),IF(IF(F826="",0,F826)&gt;0,"Partially paid","Open"))))))))))))</f>
        <v/>
      </c>
      <c r="J826" s="15" t="str">
        <f>IF(OR(I826="Overdue",I826="Partially paid · overdue"),DATEDIF(D826,Setup!$B$4,"D"),IF(OR(I826="Open",I826="Partially paid",I826="Due today"),0,""))</f>
        <v/>
      </c>
      <c r="K826" s="5"/>
      <c r="L826" t="str">
        <f>IF(A826="","","k"&amp;SUBSTITUTE(SUBSTITUTE(SUBSTITUTE(SUBSTITUTE(SUBSTITUTE(SUBSTITUTE(A826,"~","{t}"),"*","{s}"),"?","{q}"),"&lt;","{lt}"),"&gt;","{gt}"),"=","{eq}"))</f>
        <v/>
      </c>
    </row>
    <row r="827" spans="1:12" x14ac:dyDescent="0.25">
      <c r="A827" s="5"/>
      <c r="B827" s="5"/>
      <c r="C827" s="8"/>
      <c r="D827" s="8"/>
      <c r="E827" s="12"/>
      <c r="F827" s="12"/>
      <c r="G827" s="13" t="str">
        <f>IF(OR(I827="Open",I827="Partially paid",I827="Due today",I827="Overdue",I827="Partially paid · overdue",I827="Paid",I827="Set as-of date"),ROUND(E827-IF(F827="",0,F827),2),"")</f>
        <v/>
      </c>
      <c r="H827" s="8"/>
      <c r="I827" s="14" t="str">
        <f>IF(AND(A827="",B827="",C827="",D827="",E827="",F827="",H827=""),"",IF(OR(A827="",B827="",C827="",D827="",E827=""),"Incomplete",IF(COUNTIF($L$5:$L$1004,L827)&gt;1,"Check invoice #",IF(OR(COUNT(E827)=0,AND(F827&lt;&gt;"",COUNT(F827)=0)),"Check payment",IF(OR(E827&lt;0,IF(F827="",0,F827)&lt;0,IF(F827="",0,F827)&gt;E827),"Check payment",IF(OR(COUNT(C827)=0,COUNT(D827)=0),"Check dates",IF(D827&lt;C827,"Check dates",IF(ROUND(E827-IF(F827="",0,F827),2)=0,"Paid",IF(Setup!$B$4="","Set as-of date",IF(D827=Setup!$B$4,"Due today",IF(D827&lt;Setup!$B$4,IF(IF(F827="",0,F827)&gt;0,"Partially paid · overdue","Overdue"),IF(IF(F827="",0,F827)&gt;0,"Partially paid","Open"))))))))))))</f>
        <v/>
      </c>
      <c r="J827" s="15" t="str">
        <f>IF(OR(I827="Overdue",I827="Partially paid · overdue"),DATEDIF(D827,Setup!$B$4,"D"),IF(OR(I827="Open",I827="Partially paid",I827="Due today"),0,""))</f>
        <v/>
      </c>
      <c r="K827" s="5"/>
      <c r="L827" t="str">
        <f>IF(A827="","","k"&amp;SUBSTITUTE(SUBSTITUTE(SUBSTITUTE(SUBSTITUTE(SUBSTITUTE(SUBSTITUTE(A827,"~","{t}"),"*","{s}"),"?","{q}"),"&lt;","{lt}"),"&gt;","{gt}"),"=","{eq}"))</f>
        <v/>
      </c>
    </row>
    <row r="828" spans="1:12" x14ac:dyDescent="0.25">
      <c r="A828" s="5"/>
      <c r="B828" s="5"/>
      <c r="C828" s="8"/>
      <c r="D828" s="8"/>
      <c r="E828" s="12"/>
      <c r="F828" s="12"/>
      <c r="G828" s="13" t="str">
        <f>IF(OR(I828="Open",I828="Partially paid",I828="Due today",I828="Overdue",I828="Partially paid · overdue",I828="Paid",I828="Set as-of date"),ROUND(E828-IF(F828="",0,F828),2),"")</f>
        <v/>
      </c>
      <c r="H828" s="8"/>
      <c r="I828" s="14" t="str">
        <f>IF(AND(A828="",B828="",C828="",D828="",E828="",F828="",H828=""),"",IF(OR(A828="",B828="",C828="",D828="",E828=""),"Incomplete",IF(COUNTIF($L$5:$L$1004,L828)&gt;1,"Check invoice #",IF(OR(COUNT(E828)=0,AND(F828&lt;&gt;"",COUNT(F828)=0)),"Check payment",IF(OR(E828&lt;0,IF(F828="",0,F828)&lt;0,IF(F828="",0,F828)&gt;E828),"Check payment",IF(OR(COUNT(C828)=0,COUNT(D828)=0),"Check dates",IF(D828&lt;C828,"Check dates",IF(ROUND(E828-IF(F828="",0,F828),2)=0,"Paid",IF(Setup!$B$4="","Set as-of date",IF(D828=Setup!$B$4,"Due today",IF(D828&lt;Setup!$B$4,IF(IF(F828="",0,F828)&gt;0,"Partially paid · overdue","Overdue"),IF(IF(F828="",0,F828)&gt;0,"Partially paid","Open"))))))))))))</f>
        <v/>
      </c>
      <c r="J828" s="15" t="str">
        <f>IF(OR(I828="Overdue",I828="Partially paid · overdue"),DATEDIF(D828,Setup!$B$4,"D"),IF(OR(I828="Open",I828="Partially paid",I828="Due today"),0,""))</f>
        <v/>
      </c>
      <c r="K828" s="5"/>
      <c r="L828" t="str">
        <f>IF(A828="","","k"&amp;SUBSTITUTE(SUBSTITUTE(SUBSTITUTE(SUBSTITUTE(SUBSTITUTE(SUBSTITUTE(A828,"~","{t}"),"*","{s}"),"?","{q}"),"&lt;","{lt}"),"&gt;","{gt}"),"=","{eq}"))</f>
        <v/>
      </c>
    </row>
    <row r="829" spans="1:12" x14ac:dyDescent="0.25">
      <c r="A829" s="5"/>
      <c r="B829" s="5"/>
      <c r="C829" s="8"/>
      <c r="D829" s="8"/>
      <c r="E829" s="12"/>
      <c r="F829" s="12"/>
      <c r="G829" s="13" t="str">
        <f>IF(OR(I829="Open",I829="Partially paid",I829="Due today",I829="Overdue",I829="Partially paid · overdue",I829="Paid",I829="Set as-of date"),ROUND(E829-IF(F829="",0,F829),2),"")</f>
        <v/>
      </c>
      <c r="H829" s="8"/>
      <c r="I829" s="14" t="str">
        <f>IF(AND(A829="",B829="",C829="",D829="",E829="",F829="",H829=""),"",IF(OR(A829="",B829="",C829="",D829="",E829=""),"Incomplete",IF(COUNTIF($L$5:$L$1004,L829)&gt;1,"Check invoice #",IF(OR(COUNT(E829)=0,AND(F829&lt;&gt;"",COUNT(F829)=0)),"Check payment",IF(OR(E829&lt;0,IF(F829="",0,F829)&lt;0,IF(F829="",0,F829)&gt;E829),"Check payment",IF(OR(COUNT(C829)=0,COUNT(D829)=0),"Check dates",IF(D829&lt;C829,"Check dates",IF(ROUND(E829-IF(F829="",0,F829),2)=0,"Paid",IF(Setup!$B$4="","Set as-of date",IF(D829=Setup!$B$4,"Due today",IF(D829&lt;Setup!$B$4,IF(IF(F829="",0,F829)&gt;0,"Partially paid · overdue","Overdue"),IF(IF(F829="",0,F829)&gt;0,"Partially paid","Open"))))))))))))</f>
        <v/>
      </c>
      <c r="J829" s="15" t="str">
        <f>IF(OR(I829="Overdue",I829="Partially paid · overdue"),DATEDIF(D829,Setup!$B$4,"D"),IF(OR(I829="Open",I829="Partially paid",I829="Due today"),0,""))</f>
        <v/>
      </c>
      <c r="K829" s="5"/>
      <c r="L829" t="str">
        <f>IF(A829="","","k"&amp;SUBSTITUTE(SUBSTITUTE(SUBSTITUTE(SUBSTITUTE(SUBSTITUTE(SUBSTITUTE(A829,"~","{t}"),"*","{s}"),"?","{q}"),"&lt;","{lt}"),"&gt;","{gt}"),"=","{eq}"))</f>
        <v/>
      </c>
    </row>
    <row r="830" spans="1:12" x14ac:dyDescent="0.25">
      <c r="A830" s="5"/>
      <c r="B830" s="5"/>
      <c r="C830" s="8"/>
      <c r="D830" s="8"/>
      <c r="E830" s="12"/>
      <c r="F830" s="12"/>
      <c r="G830" s="13" t="str">
        <f>IF(OR(I830="Open",I830="Partially paid",I830="Due today",I830="Overdue",I830="Partially paid · overdue",I830="Paid",I830="Set as-of date"),ROUND(E830-IF(F830="",0,F830),2),"")</f>
        <v/>
      </c>
      <c r="H830" s="8"/>
      <c r="I830" s="14" t="str">
        <f>IF(AND(A830="",B830="",C830="",D830="",E830="",F830="",H830=""),"",IF(OR(A830="",B830="",C830="",D830="",E830=""),"Incomplete",IF(COUNTIF($L$5:$L$1004,L830)&gt;1,"Check invoice #",IF(OR(COUNT(E830)=0,AND(F830&lt;&gt;"",COUNT(F830)=0)),"Check payment",IF(OR(E830&lt;0,IF(F830="",0,F830)&lt;0,IF(F830="",0,F830)&gt;E830),"Check payment",IF(OR(COUNT(C830)=0,COUNT(D830)=0),"Check dates",IF(D830&lt;C830,"Check dates",IF(ROUND(E830-IF(F830="",0,F830),2)=0,"Paid",IF(Setup!$B$4="","Set as-of date",IF(D830=Setup!$B$4,"Due today",IF(D830&lt;Setup!$B$4,IF(IF(F830="",0,F830)&gt;0,"Partially paid · overdue","Overdue"),IF(IF(F830="",0,F830)&gt;0,"Partially paid","Open"))))))))))))</f>
        <v/>
      </c>
      <c r="J830" s="15" t="str">
        <f>IF(OR(I830="Overdue",I830="Partially paid · overdue"),DATEDIF(D830,Setup!$B$4,"D"),IF(OR(I830="Open",I830="Partially paid",I830="Due today"),0,""))</f>
        <v/>
      </c>
      <c r="K830" s="5"/>
      <c r="L830" t="str">
        <f>IF(A830="","","k"&amp;SUBSTITUTE(SUBSTITUTE(SUBSTITUTE(SUBSTITUTE(SUBSTITUTE(SUBSTITUTE(A830,"~","{t}"),"*","{s}"),"?","{q}"),"&lt;","{lt}"),"&gt;","{gt}"),"=","{eq}"))</f>
        <v/>
      </c>
    </row>
    <row r="831" spans="1:12" x14ac:dyDescent="0.25">
      <c r="A831" s="5"/>
      <c r="B831" s="5"/>
      <c r="C831" s="8"/>
      <c r="D831" s="8"/>
      <c r="E831" s="12"/>
      <c r="F831" s="12"/>
      <c r="G831" s="13" t="str">
        <f>IF(OR(I831="Open",I831="Partially paid",I831="Due today",I831="Overdue",I831="Partially paid · overdue",I831="Paid",I831="Set as-of date"),ROUND(E831-IF(F831="",0,F831),2),"")</f>
        <v/>
      </c>
      <c r="H831" s="8"/>
      <c r="I831" s="14" t="str">
        <f>IF(AND(A831="",B831="",C831="",D831="",E831="",F831="",H831=""),"",IF(OR(A831="",B831="",C831="",D831="",E831=""),"Incomplete",IF(COUNTIF($L$5:$L$1004,L831)&gt;1,"Check invoice #",IF(OR(COUNT(E831)=0,AND(F831&lt;&gt;"",COUNT(F831)=0)),"Check payment",IF(OR(E831&lt;0,IF(F831="",0,F831)&lt;0,IF(F831="",0,F831)&gt;E831),"Check payment",IF(OR(COUNT(C831)=0,COUNT(D831)=0),"Check dates",IF(D831&lt;C831,"Check dates",IF(ROUND(E831-IF(F831="",0,F831),2)=0,"Paid",IF(Setup!$B$4="","Set as-of date",IF(D831=Setup!$B$4,"Due today",IF(D831&lt;Setup!$B$4,IF(IF(F831="",0,F831)&gt;0,"Partially paid · overdue","Overdue"),IF(IF(F831="",0,F831)&gt;0,"Partially paid","Open"))))))))))))</f>
        <v/>
      </c>
      <c r="J831" s="15" t="str">
        <f>IF(OR(I831="Overdue",I831="Partially paid · overdue"),DATEDIF(D831,Setup!$B$4,"D"),IF(OR(I831="Open",I831="Partially paid",I831="Due today"),0,""))</f>
        <v/>
      </c>
      <c r="K831" s="5"/>
      <c r="L831" t="str">
        <f>IF(A831="","","k"&amp;SUBSTITUTE(SUBSTITUTE(SUBSTITUTE(SUBSTITUTE(SUBSTITUTE(SUBSTITUTE(A831,"~","{t}"),"*","{s}"),"?","{q}"),"&lt;","{lt}"),"&gt;","{gt}"),"=","{eq}"))</f>
        <v/>
      </c>
    </row>
    <row r="832" spans="1:12" x14ac:dyDescent="0.25">
      <c r="A832" s="5"/>
      <c r="B832" s="5"/>
      <c r="C832" s="8"/>
      <c r="D832" s="8"/>
      <c r="E832" s="12"/>
      <c r="F832" s="12"/>
      <c r="G832" s="13" t="str">
        <f>IF(OR(I832="Open",I832="Partially paid",I832="Due today",I832="Overdue",I832="Partially paid · overdue",I832="Paid",I832="Set as-of date"),ROUND(E832-IF(F832="",0,F832),2),"")</f>
        <v/>
      </c>
      <c r="H832" s="8"/>
      <c r="I832" s="14" t="str">
        <f>IF(AND(A832="",B832="",C832="",D832="",E832="",F832="",H832=""),"",IF(OR(A832="",B832="",C832="",D832="",E832=""),"Incomplete",IF(COUNTIF($L$5:$L$1004,L832)&gt;1,"Check invoice #",IF(OR(COUNT(E832)=0,AND(F832&lt;&gt;"",COUNT(F832)=0)),"Check payment",IF(OR(E832&lt;0,IF(F832="",0,F832)&lt;0,IF(F832="",0,F832)&gt;E832),"Check payment",IF(OR(COUNT(C832)=0,COUNT(D832)=0),"Check dates",IF(D832&lt;C832,"Check dates",IF(ROUND(E832-IF(F832="",0,F832),2)=0,"Paid",IF(Setup!$B$4="","Set as-of date",IF(D832=Setup!$B$4,"Due today",IF(D832&lt;Setup!$B$4,IF(IF(F832="",0,F832)&gt;0,"Partially paid · overdue","Overdue"),IF(IF(F832="",0,F832)&gt;0,"Partially paid","Open"))))))))))))</f>
        <v/>
      </c>
      <c r="J832" s="15" t="str">
        <f>IF(OR(I832="Overdue",I832="Partially paid · overdue"),DATEDIF(D832,Setup!$B$4,"D"),IF(OR(I832="Open",I832="Partially paid",I832="Due today"),0,""))</f>
        <v/>
      </c>
      <c r="K832" s="5"/>
      <c r="L832" t="str">
        <f>IF(A832="","","k"&amp;SUBSTITUTE(SUBSTITUTE(SUBSTITUTE(SUBSTITUTE(SUBSTITUTE(SUBSTITUTE(A832,"~","{t}"),"*","{s}"),"?","{q}"),"&lt;","{lt}"),"&gt;","{gt}"),"=","{eq}"))</f>
        <v/>
      </c>
    </row>
    <row r="833" spans="1:12" x14ac:dyDescent="0.25">
      <c r="A833" s="5"/>
      <c r="B833" s="5"/>
      <c r="C833" s="8"/>
      <c r="D833" s="8"/>
      <c r="E833" s="12"/>
      <c r="F833" s="12"/>
      <c r="G833" s="13" t="str">
        <f>IF(OR(I833="Open",I833="Partially paid",I833="Due today",I833="Overdue",I833="Partially paid · overdue",I833="Paid",I833="Set as-of date"),ROUND(E833-IF(F833="",0,F833),2),"")</f>
        <v/>
      </c>
      <c r="H833" s="8"/>
      <c r="I833" s="14" t="str">
        <f>IF(AND(A833="",B833="",C833="",D833="",E833="",F833="",H833=""),"",IF(OR(A833="",B833="",C833="",D833="",E833=""),"Incomplete",IF(COUNTIF($L$5:$L$1004,L833)&gt;1,"Check invoice #",IF(OR(COUNT(E833)=0,AND(F833&lt;&gt;"",COUNT(F833)=0)),"Check payment",IF(OR(E833&lt;0,IF(F833="",0,F833)&lt;0,IF(F833="",0,F833)&gt;E833),"Check payment",IF(OR(COUNT(C833)=0,COUNT(D833)=0),"Check dates",IF(D833&lt;C833,"Check dates",IF(ROUND(E833-IF(F833="",0,F833),2)=0,"Paid",IF(Setup!$B$4="","Set as-of date",IF(D833=Setup!$B$4,"Due today",IF(D833&lt;Setup!$B$4,IF(IF(F833="",0,F833)&gt;0,"Partially paid · overdue","Overdue"),IF(IF(F833="",0,F833)&gt;0,"Partially paid","Open"))))))))))))</f>
        <v/>
      </c>
      <c r="J833" s="15" t="str">
        <f>IF(OR(I833="Overdue",I833="Partially paid · overdue"),DATEDIF(D833,Setup!$B$4,"D"),IF(OR(I833="Open",I833="Partially paid",I833="Due today"),0,""))</f>
        <v/>
      </c>
      <c r="K833" s="5"/>
      <c r="L833" t="str">
        <f>IF(A833="","","k"&amp;SUBSTITUTE(SUBSTITUTE(SUBSTITUTE(SUBSTITUTE(SUBSTITUTE(SUBSTITUTE(A833,"~","{t}"),"*","{s}"),"?","{q}"),"&lt;","{lt}"),"&gt;","{gt}"),"=","{eq}"))</f>
        <v/>
      </c>
    </row>
    <row r="834" spans="1:12" x14ac:dyDescent="0.25">
      <c r="A834" s="5"/>
      <c r="B834" s="5"/>
      <c r="C834" s="8"/>
      <c r="D834" s="8"/>
      <c r="E834" s="12"/>
      <c r="F834" s="12"/>
      <c r="G834" s="13" t="str">
        <f>IF(OR(I834="Open",I834="Partially paid",I834="Due today",I834="Overdue",I834="Partially paid · overdue",I834="Paid",I834="Set as-of date"),ROUND(E834-IF(F834="",0,F834),2),"")</f>
        <v/>
      </c>
      <c r="H834" s="8"/>
      <c r="I834" s="14" t="str">
        <f>IF(AND(A834="",B834="",C834="",D834="",E834="",F834="",H834=""),"",IF(OR(A834="",B834="",C834="",D834="",E834=""),"Incomplete",IF(COUNTIF($L$5:$L$1004,L834)&gt;1,"Check invoice #",IF(OR(COUNT(E834)=0,AND(F834&lt;&gt;"",COUNT(F834)=0)),"Check payment",IF(OR(E834&lt;0,IF(F834="",0,F834)&lt;0,IF(F834="",0,F834)&gt;E834),"Check payment",IF(OR(COUNT(C834)=0,COUNT(D834)=0),"Check dates",IF(D834&lt;C834,"Check dates",IF(ROUND(E834-IF(F834="",0,F834),2)=0,"Paid",IF(Setup!$B$4="","Set as-of date",IF(D834=Setup!$B$4,"Due today",IF(D834&lt;Setup!$B$4,IF(IF(F834="",0,F834)&gt;0,"Partially paid · overdue","Overdue"),IF(IF(F834="",0,F834)&gt;0,"Partially paid","Open"))))))))))))</f>
        <v/>
      </c>
      <c r="J834" s="15" t="str">
        <f>IF(OR(I834="Overdue",I834="Partially paid · overdue"),DATEDIF(D834,Setup!$B$4,"D"),IF(OR(I834="Open",I834="Partially paid",I834="Due today"),0,""))</f>
        <v/>
      </c>
      <c r="K834" s="5"/>
      <c r="L834" t="str">
        <f>IF(A834="","","k"&amp;SUBSTITUTE(SUBSTITUTE(SUBSTITUTE(SUBSTITUTE(SUBSTITUTE(SUBSTITUTE(A834,"~","{t}"),"*","{s}"),"?","{q}"),"&lt;","{lt}"),"&gt;","{gt}"),"=","{eq}"))</f>
        <v/>
      </c>
    </row>
    <row r="835" spans="1:12" x14ac:dyDescent="0.25">
      <c r="A835" s="5"/>
      <c r="B835" s="5"/>
      <c r="C835" s="8"/>
      <c r="D835" s="8"/>
      <c r="E835" s="12"/>
      <c r="F835" s="12"/>
      <c r="G835" s="13" t="str">
        <f>IF(OR(I835="Open",I835="Partially paid",I835="Due today",I835="Overdue",I835="Partially paid · overdue",I835="Paid",I835="Set as-of date"),ROUND(E835-IF(F835="",0,F835),2),"")</f>
        <v/>
      </c>
      <c r="H835" s="8"/>
      <c r="I835" s="14" t="str">
        <f>IF(AND(A835="",B835="",C835="",D835="",E835="",F835="",H835=""),"",IF(OR(A835="",B835="",C835="",D835="",E835=""),"Incomplete",IF(COUNTIF($L$5:$L$1004,L835)&gt;1,"Check invoice #",IF(OR(COUNT(E835)=0,AND(F835&lt;&gt;"",COUNT(F835)=0)),"Check payment",IF(OR(E835&lt;0,IF(F835="",0,F835)&lt;0,IF(F835="",0,F835)&gt;E835),"Check payment",IF(OR(COUNT(C835)=0,COUNT(D835)=0),"Check dates",IF(D835&lt;C835,"Check dates",IF(ROUND(E835-IF(F835="",0,F835),2)=0,"Paid",IF(Setup!$B$4="","Set as-of date",IF(D835=Setup!$B$4,"Due today",IF(D835&lt;Setup!$B$4,IF(IF(F835="",0,F835)&gt;0,"Partially paid · overdue","Overdue"),IF(IF(F835="",0,F835)&gt;0,"Partially paid","Open"))))))))))))</f>
        <v/>
      </c>
      <c r="J835" s="15" t="str">
        <f>IF(OR(I835="Overdue",I835="Partially paid · overdue"),DATEDIF(D835,Setup!$B$4,"D"),IF(OR(I835="Open",I835="Partially paid",I835="Due today"),0,""))</f>
        <v/>
      </c>
      <c r="K835" s="5"/>
      <c r="L835" t="str">
        <f>IF(A835="","","k"&amp;SUBSTITUTE(SUBSTITUTE(SUBSTITUTE(SUBSTITUTE(SUBSTITUTE(SUBSTITUTE(A835,"~","{t}"),"*","{s}"),"?","{q}"),"&lt;","{lt}"),"&gt;","{gt}"),"=","{eq}"))</f>
        <v/>
      </c>
    </row>
    <row r="836" spans="1:12" x14ac:dyDescent="0.25">
      <c r="A836" s="5"/>
      <c r="B836" s="5"/>
      <c r="C836" s="8"/>
      <c r="D836" s="8"/>
      <c r="E836" s="12"/>
      <c r="F836" s="12"/>
      <c r="G836" s="13" t="str">
        <f>IF(OR(I836="Open",I836="Partially paid",I836="Due today",I836="Overdue",I836="Partially paid · overdue",I836="Paid",I836="Set as-of date"),ROUND(E836-IF(F836="",0,F836),2),"")</f>
        <v/>
      </c>
      <c r="H836" s="8"/>
      <c r="I836" s="14" t="str">
        <f>IF(AND(A836="",B836="",C836="",D836="",E836="",F836="",H836=""),"",IF(OR(A836="",B836="",C836="",D836="",E836=""),"Incomplete",IF(COUNTIF($L$5:$L$1004,L836)&gt;1,"Check invoice #",IF(OR(COUNT(E836)=0,AND(F836&lt;&gt;"",COUNT(F836)=0)),"Check payment",IF(OR(E836&lt;0,IF(F836="",0,F836)&lt;0,IF(F836="",0,F836)&gt;E836),"Check payment",IF(OR(COUNT(C836)=0,COUNT(D836)=0),"Check dates",IF(D836&lt;C836,"Check dates",IF(ROUND(E836-IF(F836="",0,F836),2)=0,"Paid",IF(Setup!$B$4="","Set as-of date",IF(D836=Setup!$B$4,"Due today",IF(D836&lt;Setup!$B$4,IF(IF(F836="",0,F836)&gt;0,"Partially paid · overdue","Overdue"),IF(IF(F836="",0,F836)&gt;0,"Partially paid","Open"))))))))))))</f>
        <v/>
      </c>
      <c r="J836" s="15" t="str">
        <f>IF(OR(I836="Overdue",I836="Partially paid · overdue"),DATEDIF(D836,Setup!$B$4,"D"),IF(OR(I836="Open",I836="Partially paid",I836="Due today"),0,""))</f>
        <v/>
      </c>
      <c r="K836" s="5"/>
      <c r="L836" t="str">
        <f>IF(A836="","","k"&amp;SUBSTITUTE(SUBSTITUTE(SUBSTITUTE(SUBSTITUTE(SUBSTITUTE(SUBSTITUTE(A836,"~","{t}"),"*","{s}"),"?","{q}"),"&lt;","{lt}"),"&gt;","{gt}"),"=","{eq}"))</f>
        <v/>
      </c>
    </row>
    <row r="837" spans="1:12" x14ac:dyDescent="0.25">
      <c r="A837" s="5"/>
      <c r="B837" s="5"/>
      <c r="C837" s="8"/>
      <c r="D837" s="8"/>
      <c r="E837" s="12"/>
      <c r="F837" s="12"/>
      <c r="G837" s="13" t="str">
        <f>IF(OR(I837="Open",I837="Partially paid",I837="Due today",I837="Overdue",I837="Partially paid · overdue",I837="Paid",I837="Set as-of date"),ROUND(E837-IF(F837="",0,F837),2),"")</f>
        <v/>
      </c>
      <c r="H837" s="8"/>
      <c r="I837" s="14" t="str">
        <f>IF(AND(A837="",B837="",C837="",D837="",E837="",F837="",H837=""),"",IF(OR(A837="",B837="",C837="",D837="",E837=""),"Incomplete",IF(COUNTIF($L$5:$L$1004,L837)&gt;1,"Check invoice #",IF(OR(COUNT(E837)=0,AND(F837&lt;&gt;"",COUNT(F837)=0)),"Check payment",IF(OR(E837&lt;0,IF(F837="",0,F837)&lt;0,IF(F837="",0,F837)&gt;E837),"Check payment",IF(OR(COUNT(C837)=0,COUNT(D837)=0),"Check dates",IF(D837&lt;C837,"Check dates",IF(ROUND(E837-IF(F837="",0,F837),2)=0,"Paid",IF(Setup!$B$4="","Set as-of date",IF(D837=Setup!$B$4,"Due today",IF(D837&lt;Setup!$B$4,IF(IF(F837="",0,F837)&gt;0,"Partially paid · overdue","Overdue"),IF(IF(F837="",0,F837)&gt;0,"Partially paid","Open"))))))))))))</f>
        <v/>
      </c>
      <c r="J837" s="15" t="str">
        <f>IF(OR(I837="Overdue",I837="Partially paid · overdue"),DATEDIF(D837,Setup!$B$4,"D"),IF(OR(I837="Open",I837="Partially paid",I837="Due today"),0,""))</f>
        <v/>
      </c>
      <c r="K837" s="5"/>
      <c r="L837" t="str">
        <f>IF(A837="","","k"&amp;SUBSTITUTE(SUBSTITUTE(SUBSTITUTE(SUBSTITUTE(SUBSTITUTE(SUBSTITUTE(A837,"~","{t}"),"*","{s}"),"?","{q}"),"&lt;","{lt}"),"&gt;","{gt}"),"=","{eq}"))</f>
        <v/>
      </c>
    </row>
    <row r="838" spans="1:12" x14ac:dyDescent="0.25">
      <c r="A838" s="5"/>
      <c r="B838" s="5"/>
      <c r="C838" s="8"/>
      <c r="D838" s="8"/>
      <c r="E838" s="12"/>
      <c r="F838" s="12"/>
      <c r="G838" s="13" t="str">
        <f>IF(OR(I838="Open",I838="Partially paid",I838="Due today",I838="Overdue",I838="Partially paid · overdue",I838="Paid",I838="Set as-of date"),ROUND(E838-IF(F838="",0,F838),2),"")</f>
        <v/>
      </c>
      <c r="H838" s="8"/>
      <c r="I838" s="14" t="str">
        <f>IF(AND(A838="",B838="",C838="",D838="",E838="",F838="",H838=""),"",IF(OR(A838="",B838="",C838="",D838="",E838=""),"Incomplete",IF(COUNTIF($L$5:$L$1004,L838)&gt;1,"Check invoice #",IF(OR(COUNT(E838)=0,AND(F838&lt;&gt;"",COUNT(F838)=0)),"Check payment",IF(OR(E838&lt;0,IF(F838="",0,F838)&lt;0,IF(F838="",0,F838)&gt;E838),"Check payment",IF(OR(COUNT(C838)=0,COUNT(D838)=0),"Check dates",IF(D838&lt;C838,"Check dates",IF(ROUND(E838-IF(F838="",0,F838),2)=0,"Paid",IF(Setup!$B$4="","Set as-of date",IF(D838=Setup!$B$4,"Due today",IF(D838&lt;Setup!$B$4,IF(IF(F838="",0,F838)&gt;0,"Partially paid · overdue","Overdue"),IF(IF(F838="",0,F838)&gt;0,"Partially paid","Open"))))))))))))</f>
        <v/>
      </c>
      <c r="J838" s="15" t="str">
        <f>IF(OR(I838="Overdue",I838="Partially paid · overdue"),DATEDIF(D838,Setup!$B$4,"D"),IF(OR(I838="Open",I838="Partially paid",I838="Due today"),0,""))</f>
        <v/>
      </c>
      <c r="K838" s="5"/>
      <c r="L838" t="str">
        <f>IF(A838="","","k"&amp;SUBSTITUTE(SUBSTITUTE(SUBSTITUTE(SUBSTITUTE(SUBSTITUTE(SUBSTITUTE(A838,"~","{t}"),"*","{s}"),"?","{q}"),"&lt;","{lt}"),"&gt;","{gt}"),"=","{eq}"))</f>
        <v/>
      </c>
    </row>
    <row r="839" spans="1:12" x14ac:dyDescent="0.25">
      <c r="A839" s="5"/>
      <c r="B839" s="5"/>
      <c r="C839" s="8"/>
      <c r="D839" s="8"/>
      <c r="E839" s="12"/>
      <c r="F839" s="12"/>
      <c r="G839" s="13" t="str">
        <f>IF(OR(I839="Open",I839="Partially paid",I839="Due today",I839="Overdue",I839="Partially paid · overdue",I839="Paid",I839="Set as-of date"),ROUND(E839-IF(F839="",0,F839),2),"")</f>
        <v/>
      </c>
      <c r="H839" s="8"/>
      <c r="I839" s="14" t="str">
        <f>IF(AND(A839="",B839="",C839="",D839="",E839="",F839="",H839=""),"",IF(OR(A839="",B839="",C839="",D839="",E839=""),"Incomplete",IF(COUNTIF($L$5:$L$1004,L839)&gt;1,"Check invoice #",IF(OR(COUNT(E839)=0,AND(F839&lt;&gt;"",COUNT(F839)=0)),"Check payment",IF(OR(E839&lt;0,IF(F839="",0,F839)&lt;0,IF(F839="",0,F839)&gt;E839),"Check payment",IF(OR(COUNT(C839)=0,COUNT(D839)=0),"Check dates",IF(D839&lt;C839,"Check dates",IF(ROUND(E839-IF(F839="",0,F839),2)=0,"Paid",IF(Setup!$B$4="","Set as-of date",IF(D839=Setup!$B$4,"Due today",IF(D839&lt;Setup!$B$4,IF(IF(F839="",0,F839)&gt;0,"Partially paid · overdue","Overdue"),IF(IF(F839="",0,F839)&gt;0,"Partially paid","Open"))))))))))))</f>
        <v/>
      </c>
      <c r="J839" s="15" t="str">
        <f>IF(OR(I839="Overdue",I839="Partially paid · overdue"),DATEDIF(D839,Setup!$B$4,"D"),IF(OR(I839="Open",I839="Partially paid",I839="Due today"),0,""))</f>
        <v/>
      </c>
      <c r="K839" s="5"/>
      <c r="L839" t="str">
        <f>IF(A839="","","k"&amp;SUBSTITUTE(SUBSTITUTE(SUBSTITUTE(SUBSTITUTE(SUBSTITUTE(SUBSTITUTE(A839,"~","{t}"),"*","{s}"),"?","{q}"),"&lt;","{lt}"),"&gt;","{gt}"),"=","{eq}"))</f>
        <v/>
      </c>
    </row>
    <row r="840" spans="1:12" x14ac:dyDescent="0.25">
      <c r="A840" s="5"/>
      <c r="B840" s="5"/>
      <c r="C840" s="8"/>
      <c r="D840" s="8"/>
      <c r="E840" s="12"/>
      <c r="F840" s="12"/>
      <c r="G840" s="13" t="str">
        <f>IF(OR(I840="Open",I840="Partially paid",I840="Due today",I840="Overdue",I840="Partially paid · overdue",I840="Paid",I840="Set as-of date"),ROUND(E840-IF(F840="",0,F840),2),"")</f>
        <v/>
      </c>
      <c r="H840" s="8"/>
      <c r="I840" s="14" t="str">
        <f>IF(AND(A840="",B840="",C840="",D840="",E840="",F840="",H840=""),"",IF(OR(A840="",B840="",C840="",D840="",E840=""),"Incomplete",IF(COUNTIF($L$5:$L$1004,L840)&gt;1,"Check invoice #",IF(OR(COUNT(E840)=0,AND(F840&lt;&gt;"",COUNT(F840)=0)),"Check payment",IF(OR(E840&lt;0,IF(F840="",0,F840)&lt;0,IF(F840="",0,F840)&gt;E840),"Check payment",IF(OR(COUNT(C840)=0,COUNT(D840)=0),"Check dates",IF(D840&lt;C840,"Check dates",IF(ROUND(E840-IF(F840="",0,F840),2)=0,"Paid",IF(Setup!$B$4="","Set as-of date",IF(D840=Setup!$B$4,"Due today",IF(D840&lt;Setup!$B$4,IF(IF(F840="",0,F840)&gt;0,"Partially paid · overdue","Overdue"),IF(IF(F840="",0,F840)&gt;0,"Partially paid","Open"))))))))))))</f>
        <v/>
      </c>
      <c r="J840" s="15" t="str">
        <f>IF(OR(I840="Overdue",I840="Partially paid · overdue"),DATEDIF(D840,Setup!$B$4,"D"),IF(OR(I840="Open",I840="Partially paid",I840="Due today"),0,""))</f>
        <v/>
      </c>
      <c r="K840" s="5"/>
      <c r="L840" t="str">
        <f>IF(A840="","","k"&amp;SUBSTITUTE(SUBSTITUTE(SUBSTITUTE(SUBSTITUTE(SUBSTITUTE(SUBSTITUTE(A840,"~","{t}"),"*","{s}"),"?","{q}"),"&lt;","{lt}"),"&gt;","{gt}"),"=","{eq}"))</f>
        <v/>
      </c>
    </row>
    <row r="841" spans="1:12" x14ac:dyDescent="0.25">
      <c r="A841" s="5"/>
      <c r="B841" s="5"/>
      <c r="C841" s="8"/>
      <c r="D841" s="8"/>
      <c r="E841" s="12"/>
      <c r="F841" s="12"/>
      <c r="G841" s="13" t="str">
        <f>IF(OR(I841="Open",I841="Partially paid",I841="Due today",I841="Overdue",I841="Partially paid · overdue",I841="Paid",I841="Set as-of date"),ROUND(E841-IF(F841="",0,F841),2),"")</f>
        <v/>
      </c>
      <c r="H841" s="8"/>
      <c r="I841" s="14" t="str">
        <f>IF(AND(A841="",B841="",C841="",D841="",E841="",F841="",H841=""),"",IF(OR(A841="",B841="",C841="",D841="",E841=""),"Incomplete",IF(COUNTIF($L$5:$L$1004,L841)&gt;1,"Check invoice #",IF(OR(COUNT(E841)=0,AND(F841&lt;&gt;"",COUNT(F841)=0)),"Check payment",IF(OR(E841&lt;0,IF(F841="",0,F841)&lt;0,IF(F841="",0,F841)&gt;E841),"Check payment",IF(OR(COUNT(C841)=0,COUNT(D841)=0),"Check dates",IF(D841&lt;C841,"Check dates",IF(ROUND(E841-IF(F841="",0,F841),2)=0,"Paid",IF(Setup!$B$4="","Set as-of date",IF(D841=Setup!$B$4,"Due today",IF(D841&lt;Setup!$B$4,IF(IF(F841="",0,F841)&gt;0,"Partially paid · overdue","Overdue"),IF(IF(F841="",0,F841)&gt;0,"Partially paid","Open"))))))))))))</f>
        <v/>
      </c>
      <c r="J841" s="15" t="str">
        <f>IF(OR(I841="Overdue",I841="Partially paid · overdue"),DATEDIF(D841,Setup!$B$4,"D"),IF(OR(I841="Open",I841="Partially paid",I841="Due today"),0,""))</f>
        <v/>
      </c>
      <c r="K841" s="5"/>
      <c r="L841" t="str">
        <f>IF(A841="","","k"&amp;SUBSTITUTE(SUBSTITUTE(SUBSTITUTE(SUBSTITUTE(SUBSTITUTE(SUBSTITUTE(A841,"~","{t}"),"*","{s}"),"?","{q}"),"&lt;","{lt}"),"&gt;","{gt}"),"=","{eq}"))</f>
        <v/>
      </c>
    </row>
    <row r="842" spans="1:12" x14ac:dyDescent="0.25">
      <c r="A842" s="5"/>
      <c r="B842" s="5"/>
      <c r="C842" s="8"/>
      <c r="D842" s="8"/>
      <c r="E842" s="12"/>
      <c r="F842" s="12"/>
      <c r="G842" s="13" t="str">
        <f>IF(OR(I842="Open",I842="Partially paid",I842="Due today",I842="Overdue",I842="Partially paid · overdue",I842="Paid",I842="Set as-of date"),ROUND(E842-IF(F842="",0,F842),2),"")</f>
        <v/>
      </c>
      <c r="H842" s="8"/>
      <c r="I842" s="14" t="str">
        <f>IF(AND(A842="",B842="",C842="",D842="",E842="",F842="",H842=""),"",IF(OR(A842="",B842="",C842="",D842="",E842=""),"Incomplete",IF(COUNTIF($L$5:$L$1004,L842)&gt;1,"Check invoice #",IF(OR(COUNT(E842)=0,AND(F842&lt;&gt;"",COUNT(F842)=0)),"Check payment",IF(OR(E842&lt;0,IF(F842="",0,F842)&lt;0,IF(F842="",0,F842)&gt;E842),"Check payment",IF(OR(COUNT(C842)=0,COUNT(D842)=0),"Check dates",IF(D842&lt;C842,"Check dates",IF(ROUND(E842-IF(F842="",0,F842),2)=0,"Paid",IF(Setup!$B$4="","Set as-of date",IF(D842=Setup!$B$4,"Due today",IF(D842&lt;Setup!$B$4,IF(IF(F842="",0,F842)&gt;0,"Partially paid · overdue","Overdue"),IF(IF(F842="",0,F842)&gt;0,"Partially paid","Open"))))))))))))</f>
        <v/>
      </c>
      <c r="J842" s="15" t="str">
        <f>IF(OR(I842="Overdue",I842="Partially paid · overdue"),DATEDIF(D842,Setup!$B$4,"D"),IF(OR(I842="Open",I842="Partially paid",I842="Due today"),0,""))</f>
        <v/>
      </c>
      <c r="K842" s="5"/>
      <c r="L842" t="str">
        <f>IF(A842="","","k"&amp;SUBSTITUTE(SUBSTITUTE(SUBSTITUTE(SUBSTITUTE(SUBSTITUTE(SUBSTITUTE(A842,"~","{t}"),"*","{s}"),"?","{q}"),"&lt;","{lt}"),"&gt;","{gt}"),"=","{eq}"))</f>
        <v/>
      </c>
    </row>
    <row r="843" spans="1:12" x14ac:dyDescent="0.25">
      <c r="A843" s="5"/>
      <c r="B843" s="5"/>
      <c r="C843" s="8"/>
      <c r="D843" s="8"/>
      <c r="E843" s="12"/>
      <c r="F843" s="12"/>
      <c r="G843" s="13" t="str">
        <f>IF(OR(I843="Open",I843="Partially paid",I843="Due today",I843="Overdue",I843="Partially paid · overdue",I843="Paid",I843="Set as-of date"),ROUND(E843-IF(F843="",0,F843),2),"")</f>
        <v/>
      </c>
      <c r="H843" s="8"/>
      <c r="I843" s="14" t="str">
        <f>IF(AND(A843="",B843="",C843="",D843="",E843="",F843="",H843=""),"",IF(OR(A843="",B843="",C843="",D843="",E843=""),"Incomplete",IF(COUNTIF($L$5:$L$1004,L843)&gt;1,"Check invoice #",IF(OR(COUNT(E843)=0,AND(F843&lt;&gt;"",COUNT(F843)=0)),"Check payment",IF(OR(E843&lt;0,IF(F843="",0,F843)&lt;0,IF(F843="",0,F843)&gt;E843),"Check payment",IF(OR(COUNT(C843)=0,COUNT(D843)=0),"Check dates",IF(D843&lt;C843,"Check dates",IF(ROUND(E843-IF(F843="",0,F843),2)=0,"Paid",IF(Setup!$B$4="","Set as-of date",IF(D843=Setup!$B$4,"Due today",IF(D843&lt;Setup!$B$4,IF(IF(F843="",0,F843)&gt;0,"Partially paid · overdue","Overdue"),IF(IF(F843="",0,F843)&gt;0,"Partially paid","Open"))))))))))))</f>
        <v/>
      </c>
      <c r="J843" s="15" t="str">
        <f>IF(OR(I843="Overdue",I843="Partially paid · overdue"),DATEDIF(D843,Setup!$B$4,"D"),IF(OR(I843="Open",I843="Partially paid",I843="Due today"),0,""))</f>
        <v/>
      </c>
      <c r="K843" s="5"/>
      <c r="L843" t="str">
        <f>IF(A843="","","k"&amp;SUBSTITUTE(SUBSTITUTE(SUBSTITUTE(SUBSTITUTE(SUBSTITUTE(SUBSTITUTE(A843,"~","{t}"),"*","{s}"),"?","{q}"),"&lt;","{lt}"),"&gt;","{gt}"),"=","{eq}"))</f>
        <v/>
      </c>
    </row>
    <row r="844" spans="1:12" x14ac:dyDescent="0.25">
      <c r="A844" s="5"/>
      <c r="B844" s="5"/>
      <c r="C844" s="8"/>
      <c r="D844" s="8"/>
      <c r="E844" s="12"/>
      <c r="F844" s="12"/>
      <c r="G844" s="13" t="str">
        <f>IF(OR(I844="Open",I844="Partially paid",I844="Due today",I844="Overdue",I844="Partially paid · overdue",I844="Paid",I844="Set as-of date"),ROUND(E844-IF(F844="",0,F844),2),"")</f>
        <v/>
      </c>
      <c r="H844" s="8"/>
      <c r="I844" s="14" t="str">
        <f>IF(AND(A844="",B844="",C844="",D844="",E844="",F844="",H844=""),"",IF(OR(A844="",B844="",C844="",D844="",E844=""),"Incomplete",IF(COUNTIF($L$5:$L$1004,L844)&gt;1,"Check invoice #",IF(OR(COUNT(E844)=0,AND(F844&lt;&gt;"",COUNT(F844)=0)),"Check payment",IF(OR(E844&lt;0,IF(F844="",0,F844)&lt;0,IF(F844="",0,F844)&gt;E844),"Check payment",IF(OR(COUNT(C844)=0,COUNT(D844)=0),"Check dates",IF(D844&lt;C844,"Check dates",IF(ROUND(E844-IF(F844="",0,F844),2)=0,"Paid",IF(Setup!$B$4="","Set as-of date",IF(D844=Setup!$B$4,"Due today",IF(D844&lt;Setup!$B$4,IF(IF(F844="",0,F844)&gt;0,"Partially paid · overdue","Overdue"),IF(IF(F844="",0,F844)&gt;0,"Partially paid","Open"))))))))))))</f>
        <v/>
      </c>
      <c r="J844" s="15" t="str">
        <f>IF(OR(I844="Overdue",I844="Partially paid · overdue"),DATEDIF(D844,Setup!$B$4,"D"),IF(OR(I844="Open",I844="Partially paid",I844="Due today"),0,""))</f>
        <v/>
      </c>
      <c r="K844" s="5"/>
      <c r="L844" t="str">
        <f>IF(A844="","","k"&amp;SUBSTITUTE(SUBSTITUTE(SUBSTITUTE(SUBSTITUTE(SUBSTITUTE(SUBSTITUTE(A844,"~","{t}"),"*","{s}"),"?","{q}"),"&lt;","{lt}"),"&gt;","{gt}"),"=","{eq}"))</f>
        <v/>
      </c>
    </row>
    <row r="845" spans="1:12" x14ac:dyDescent="0.25">
      <c r="A845" s="5"/>
      <c r="B845" s="5"/>
      <c r="C845" s="8"/>
      <c r="D845" s="8"/>
      <c r="E845" s="12"/>
      <c r="F845" s="12"/>
      <c r="G845" s="13" t="str">
        <f>IF(OR(I845="Open",I845="Partially paid",I845="Due today",I845="Overdue",I845="Partially paid · overdue",I845="Paid",I845="Set as-of date"),ROUND(E845-IF(F845="",0,F845),2),"")</f>
        <v/>
      </c>
      <c r="H845" s="8"/>
      <c r="I845" s="14" t="str">
        <f>IF(AND(A845="",B845="",C845="",D845="",E845="",F845="",H845=""),"",IF(OR(A845="",B845="",C845="",D845="",E845=""),"Incomplete",IF(COUNTIF($L$5:$L$1004,L845)&gt;1,"Check invoice #",IF(OR(COUNT(E845)=0,AND(F845&lt;&gt;"",COUNT(F845)=0)),"Check payment",IF(OR(E845&lt;0,IF(F845="",0,F845)&lt;0,IF(F845="",0,F845)&gt;E845),"Check payment",IF(OR(COUNT(C845)=0,COUNT(D845)=0),"Check dates",IF(D845&lt;C845,"Check dates",IF(ROUND(E845-IF(F845="",0,F845),2)=0,"Paid",IF(Setup!$B$4="","Set as-of date",IF(D845=Setup!$B$4,"Due today",IF(D845&lt;Setup!$B$4,IF(IF(F845="",0,F845)&gt;0,"Partially paid · overdue","Overdue"),IF(IF(F845="",0,F845)&gt;0,"Partially paid","Open"))))))))))))</f>
        <v/>
      </c>
      <c r="J845" s="15" t="str">
        <f>IF(OR(I845="Overdue",I845="Partially paid · overdue"),DATEDIF(D845,Setup!$B$4,"D"),IF(OR(I845="Open",I845="Partially paid",I845="Due today"),0,""))</f>
        <v/>
      </c>
      <c r="K845" s="5"/>
      <c r="L845" t="str">
        <f>IF(A845="","","k"&amp;SUBSTITUTE(SUBSTITUTE(SUBSTITUTE(SUBSTITUTE(SUBSTITUTE(SUBSTITUTE(A845,"~","{t}"),"*","{s}"),"?","{q}"),"&lt;","{lt}"),"&gt;","{gt}"),"=","{eq}"))</f>
        <v/>
      </c>
    </row>
    <row r="846" spans="1:12" x14ac:dyDescent="0.25">
      <c r="A846" s="5"/>
      <c r="B846" s="5"/>
      <c r="C846" s="8"/>
      <c r="D846" s="8"/>
      <c r="E846" s="12"/>
      <c r="F846" s="12"/>
      <c r="G846" s="13" t="str">
        <f>IF(OR(I846="Open",I846="Partially paid",I846="Due today",I846="Overdue",I846="Partially paid · overdue",I846="Paid",I846="Set as-of date"),ROUND(E846-IF(F846="",0,F846),2),"")</f>
        <v/>
      </c>
      <c r="H846" s="8"/>
      <c r="I846" s="14" t="str">
        <f>IF(AND(A846="",B846="",C846="",D846="",E846="",F846="",H846=""),"",IF(OR(A846="",B846="",C846="",D846="",E846=""),"Incomplete",IF(COUNTIF($L$5:$L$1004,L846)&gt;1,"Check invoice #",IF(OR(COUNT(E846)=0,AND(F846&lt;&gt;"",COUNT(F846)=0)),"Check payment",IF(OR(E846&lt;0,IF(F846="",0,F846)&lt;0,IF(F846="",0,F846)&gt;E846),"Check payment",IF(OR(COUNT(C846)=0,COUNT(D846)=0),"Check dates",IF(D846&lt;C846,"Check dates",IF(ROUND(E846-IF(F846="",0,F846),2)=0,"Paid",IF(Setup!$B$4="","Set as-of date",IF(D846=Setup!$B$4,"Due today",IF(D846&lt;Setup!$B$4,IF(IF(F846="",0,F846)&gt;0,"Partially paid · overdue","Overdue"),IF(IF(F846="",0,F846)&gt;0,"Partially paid","Open"))))))))))))</f>
        <v/>
      </c>
      <c r="J846" s="15" t="str">
        <f>IF(OR(I846="Overdue",I846="Partially paid · overdue"),DATEDIF(D846,Setup!$B$4,"D"),IF(OR(I846="Open",I846="Partially paid",I846="Due today"),0,""))</f>
        <v/>
      </c>
      <c r="K846" s="5"/>
      <c r="L846" t="str">
        <f>IF(A846="","","k"&amp;SUBSTITUTE(SUBSTITUTE(SUBSTITUTE(SUBSTITUTE(SUBSTITUTE(SUBSTITUTE(A846,"~","{t}"),"*","{s}"),"?","{q}"),"&lt;","{lt}"),"&gt;","{gt}"),"=","{eq}"))</f>
        <v/>
      </c>
    </row>
    <row r="847" spans="1:12" x14ac:dyDescent="0.25">
      <c r="A847" s="5"/>
      <c r="B847" s="5"/>
      <c r="C847" s="8"/>
      <c r="D847" s="8"/>
      <c r="E847" s="12"/>
      <c r="F847" s="12"/>
      <c r="G847" s="13" t="str">
        <f>IF(OR(I847="Open",I847="Partially paid",I847="Due today",I847="Overdue",I847="Partially paid · overdue",I847="Paid",I847="Set as-of date"),ROUND(E847-IF(F847="",0,F847),2),"")</f>
        <v/>
      </c>
      <c r="H847" s="8"/>
      <c r="I847" s="14" t="str">
        <f>IF(AND(A847="",B847="",C847="",D847="",E847="",F847="",H847=""),"",IF(OR(A847="",B847="",C847="",D847="",E847=""),"Incomplete",IF(COUNTIF($L$5:$L$1004,L847)&gt;1,"Check invoice #",IF(OR(COUNT(E847)=0,AND(F847&lt;&gt;"",COUNT(F847)=0)),"Check payment",IF(OR(E847&lt;0,IF(F847="",0,F847)&lt;0,IF(F847="",0,F847)&gt;E847),"Check payment",IF(OR(COUNT(C847)=0,COUNT(D847)=0),"Check dates",IF(D847&lt;C847,"Check dates",IF(ROUND(E847-IF(F847="",0,F847),2)=0,"Paid",IF(Setup!$B$4="","Set as-of date",IF(D847=Setup!$B$4,"Due today",IF(D847&lt;Setup!$B$4,IF(IF(F847="",0,F847)&gt;0,"Partially paid · overdue","Overdue"),IF(IF(F847="",0,F847)&gt;0,"Partially paid","Open"))))))))))))</f>
        <v/>
      </c>
      <c r="J847" s="15" t="str">
        <f>IF(OR(I847="Overdue",I847="Partially paid · overdue"),DATEDIF(D847,Setup!$B$4,"D"),IF(OR(I847="Open",I847="Partially paid",I847="Due today"),0,""))</f>
        <v/>
      </c>
      <c r="K847" s="5"/>
      <c r="L847" t="str">
        <f>IF(A847="","","k"&amp;SUBSTITUTE(SUBSTITUTE(SUBSTITUTE(SUBSTITUTE(SUBSTITUTE(SUBSTITUTE(A847,"~","{t}"),"*","{s}"),"?","{q}"),"&lt;","{lt}"),"&gt;","{gt}"),"=","{eq}"))</f>
        <v/>
      </c>
    </row>
    <row r="848" spans="1:12" x14ac:dyDescent="0.25">
      <c r="A848" s="5"/>
      <c r="B848" s="5"/>
      <c r="C848" s="8"/>
      <c r="D848" s="8"/>
      <c r="E848" s="12"/>
      <c r="F848" s="12"/>
      <c r="G848" s="13" t="str">
        <f>IF(OR(I848="Open",I848="Partially paid",I848="Due today",I848="Overdue",I848="Partially paid · overdue",I848="Paid",I848="Set as-of date"),ROUND(E848-IF(F848="",0,F848),2),"")</f>
        <v/>
      </c>
      <c r="H848" s="8"/>
      <c r="I848" s="14" t="str">
        <f>IF(AND(A848="",B848="",C848="",D848="",E848="",F848="",H848=""),"",IF(OR(A848="",B848="",C848="",D848="",E848=""),"Incomplete",IF(COUNTIF($L$5:$L$1004,L848)&gt;1,"Check invoice #",IF(OR(COUNT(E848)=0,AND(F848&lt;&gt;"",COUNT(F848)=0)),"Check payment",IF(OR(E848&lt;0,IF(F848="",0,F848)&lt;0,IF(F848="",0,F848)&gt;E848),"Check payment",IF(OR(COUNT(C848)=0,COUNT(D848)=0),"Check dates",IF(D848&lt;C848,"Check dates",IF(ROUND(E848-IF(F848="",0,F848),2)=0,"Paid",IF(Setup!$B$4="","Set as-of date",IF(D848=Setup!$B$4,"Due today",IF(D848&lt;Setup!$B$4,IF(IF(F848="",0,F848)&gt;0,"Partially paid · overdue","Overdue"),IF(IF(F848="",0,F848)&gt;0,"Partially paid","Open"))))))))))))</f>
        <v/>
      </c>
      <c r="J848" s="15" t="str">
        <f>IF(OR(I848="Overdue",I848="Partially paid · overdue"),DATEDIF(D848,Setup!$B$4,"D"),IF(OR(I848="Open",I848="Partially paid",I848="Due today"),0,""))</f>
        <v/>
      </c>
      <c r="K848" s="5"/>
      <c r="L848" t="str">
        <f>IF(A848="","","k"&amp;SUBSTITUTE(SUBSTITUTE(SUBSTITUTE(SUBSTITUTE(SUBSTITUTE(SUBSTITUTE(A848,"~","{t}"),"*","{s}"),"?","{q}"),"&lt;","{lt}"),"&gt;","{gt}"),"=","{eq}"))</f>
        <v/>
      </c>
    </row>
    <row r="849" spans="1:12" x14ac:dyDescent="0.25">
      <c r="A849" s="5"/>
      <c r="B849" s="5"/>
      <c r="C849" s="8"/>
      <c r="D849" s="8"/>
      <c r="E849" s="12"/>
      <c r="F849" s="12"/>
      <c r="G849" s="13" t="str">
        <f>IF(OR(I849="Open",I849="Partially paid",I849="Due today",I849="Overdue",I849="Partially paid · overdue",I849="Paid",I849="Set as-of date"),ROUND(E849-IF(F849="",0,F849),2),"")</f>
        <v/>
      </c>
      <c r="H849" s="8"/>
      <c r="I849" s="14" t="str">
        <f>IF(AND(A849="",B849="",C849="",D849="",E849="",F849="",H849=""),"",IF(OR(A849="",B849="",C849="",D849="",E849=""),"Incomplete",IF(COUNTIF($L$5:$L$1004,L849)&gt;1,"Check invoice #",IF(OR(COUNT(E849)=0,AND(F849&lt;&gt;"",COUNT(F849)=0)),"Check payment",IF(OR(E849&lt;0,IF(F849="",0,F849)&lt;0,IF(F849="",0,F849)&gt;E849),"Check payment",IF(OR(COUNT(C849)=0,COUNT(D849)=0),"Check dates",IF(D849&lt;C849,"Check dates",IF(ROUND(E849-IF(F849="",0,F849),2)=0,"Paid",IF(Setup!$B$4="","Set as-of date",IF(D849=Setup!$B$4,"Due today",IF(D849&lt;Setup!$B$4,IF(IF(F849="",0,F849)&gt;0,"Partially paid · overdue","Overdue"),IF(IF(F849="",0,F849)&gt;0,"Partially paid","Open"))))))))))))</f>
        <v/>
      </c>
      <c r="J849" s="15" t="str">
        <f>IF(OR(I849="Overdue",I849="Partially paid · overdue"),DATEDIF(D849,Setup!$B$4,"D"),IF(OR(I849="Open",I849="Partially paid",I849="Due today"),0,""))</f>
        <v/>
      </c>
      <c r="K849" s="5"/>
      <c r="L849" t="str">
        <f>IF(A849="","","k"&amp;SUBSTITUTE(SUBSTITUTE(SUBSTITUTE(SUBSTITUTE(SUBSTITUTE(SUBSTITUTE(A849,"~","{t}"),"*","{s}"),"?","{q}"),"&lt;","{lt}"),"&gt;","{gt}"),"=","{eq}"))</f>
        <v/>
      </c>
    </row>
    <row r="850" spans="1:12" x14ac:dyDescent="0.25">
      <c r="A850" s="5"/>
      <c r="B850" s="5"/>
      <c r="C850" s="8"/>
      <c r="D850" s="8"/>
      <c r="E850" s="12"/>
      <c r="F850" s="12"/>
      <c r="G850" s="13" t="str">
        <f>IF(OR(I850="Open",I850="Partially paid",I850="Due today",I850="Overdue",I850="Partially paid · overdue",I850="Paid",I850="Set as-of date"),ROUND(E850-IF(F850="",0,F850),2),"")</f>
        <v/>
      </c>
      <c r="H850" s="8"/>
      <c r="I850" s="14" t="str">
        <f>IF(AND(A850="",B850="",C850="",D850="",E850="",F850="",H850=""),"",IF(OR(A850="",B850="",C850="",D850="",E850=""),"Incomplete",IF(COUNTIF($L$5:$L$1004,L850)&gt;1,"Check invoice #",IF(OR(COUNT(E850)=0,AND(F850&lt;&gt;"",COUNT(F850)=0)),"Check payment",IF(OR(E850&lt;0,IF(F850="",0,F850)&lt;0,IF(F850="",0,F850)&gt;E850),"Check payment",IF(OR(COUNT(C850)=0,COUNT(D850)=0),"Check dates",IF(D850&lt;C850,"Check dates",IF(ROUND(E850-IF(F850="",0,F850),2)=0,"Paid",IF(Setup!$B$4="","Set as-of date",IF(D850=Setup!$B$4,"Due today",IF(D850&lt;Setup!$B$4,IF(IF(F850="",0,F850)&gt;0,"Partially paid · overdue","Overdue"),IF(IF(F850="",0,F850)&gt;0,"Partially paid","Open"))))))))))))</f>
        <v/>
      </c>
      <c r="J850" s="15" t="str">
        <f>IF(OR(I850="Overdue",I850="Partially paid · overdue"),DATEDIF(D850,Setup!$B$4,"D"),IF(OR(I850="Open",I850="Partially paid",I850="Due today"),0,""))</f>
        <v/>
      </c>
      <c r="K850" s="5"/>
      <c r="L850" t="str">
        <f>IF(A850="","","k"&amp;SUBSTITUTE(SUBSTITUTE(SUBSTITUTE(SUBSTITUTE(SUBSTITUTE(SUBSTITUTE(A850,"~","{t}"),"*","{s}"),"?","{q}"),"&lt;","{lt}"),"&gt;","{gt}"),"=","{eq}"))</f>
        <v/>
      </c>
    </row>
    <row r="851" spans="1:12" x14ac:dyDescent="0.25">
      <c r="A851" s="5"/>
      <c r="B851" s="5"/>
      <c r="C851" s="8"/>
      <c r="D851" s="8"/>
      <c r="E851" s="12"/>
      <c r="F851" s="12"/>
      <c r="G851" s="13" t="str">
        <f>IF(OR(I851="Open",I851="Partially paid",I851="Due today",I851="Overdue",I851="Partially paid · overdue",I851="Paid",I851="Set as-of date"),ROUND(E851-IF(F851="",0,F851),2),"")</f>
        <v/>
      </c>
      <c r="H851" s="8"/>
      <c r="I851" s="14" t="str">
        <f>IF(AND(A851="",B851="",C851="",D851="",E851="",F851="",H851=""),"",IF(OR(A851="",B851="",C851="",D851="",E851=""),"Incomplete",IF(COUNTIF($L$5:$L$1004,L851)&gt;1,"Check invoice #",IF(OR(COUNT(E851)=0,AND(F851&lt;&gt;"",COUNT(F851)=0)),"Check payment",IF(OR(E851&lt;0,IF(F851="",0,F851)&lt;0,IF(F851="",0,F851)&gt;E851),"Check payment",IF(OR(COUNT(C851)=0,COUNT(D851)=0),"Check dates",IF(D851&lt;C851,"Check dates",IF(ROUND(E851-IF(F851="",0,F851),2)=0,"Paid",IF(Setup!$B$4="","Set as-of date",IF(D851=Setup!$B$4,"Due today",IF(D851&lt;Setup!$B$4,IF(IF(F851="",0,F851)&gt;0,"Partially paid · overdue","Overdue"),IF(IF(F851="",0,F851)&gt;0,"Partially paid","Open"))))))))))))</f>
        <v/>
      </c>
      <c r="J851" s="15" t="str">
        <f>IF(OR(I851="Overdue",I851="Partially paid · overdue"),DATEDIF(D851,Setup!$B$4,"D"),IF(OR(I851="Open",I851="Partially paid",I851="Due today"),0,""))</f>
        <v/>
      </c>
      <c r="K851" s="5"/>
      <c r="L851" t="str">
        <f>IF(A851="","","k"&amp;SUBSTITUTE(SUBSTITUTE(SUBSTITUTE(SUBSTITUTE(SUBSTITUTE(SUBSTITUTE(A851,"~","{t}"),"*","{s}"),"?","{q}"),"&lt;","{lt}"),"&gt;","{gt}"),"=","{eq}"))</f>
        <v/>
      </c>
    </row>
    <row r="852" spans="1:12" x14ac:dyDescent="0.25">
      <c r="A852" s="5"/>
      <c r="B852" s="5"/>
      <c r="C852" s="8"/>
      <c r="D852" s="8"/>
      <c r="E852" s="12"/>
      <c r="F852" s="12"/>
      <c r="G852" s="13" t="str">
        <f>IF(OR(I852="Open",I852="Partially paid",I852="Due today",I852="Overdue",I852="Partially paid · overdue",I852="Paid",I852="Set as-of date"),ROUND(E852-IF(F852="",0,F852),2),"")</f>
        <v/>
      </c>
      <c r="H852" s="8"/>
      <c r="I852" s="14" t="str">
        <f>IF(AND(A852="",B852="",C852="",D852="",E852="",F852="",H852=""),"",IF(OR(A852="",B852="",C852="",D852="",E852=""),"Incomplete",IF(COUNTIF($L$5:$L$1004,L852)&gt;1,"Check invoice #",IF(OR(COUNT(E852)=0,AND(F852&lt;&gt;"",COUNT(F852)=0)),"Check payment",IF(OR(E852&lt;0,IF(F852="",0,F852)&lt;0,IF(F852="",0,F852)&gt;E852),"Check payment",IF(OR(COUNT(C852)=0,COUNT(D852)=0),"Check dates",IF(D852&lt;C852,"Check dates",IF(ROUND(E852-IF(F852="",0,F852),2)=0,"Paid",IF(Setup!$B$4="","Set as-of date",IF(D852=Setup!$B$4,"Due today",IF(D852&lt;Setup!$B$4,IF(IF(F852="",0,F852)&gt;0,"Partially paid · overdue","Overdue"),IF(IF(F852="",0,F852)&gt;0,"Partially paid","Open"))))))))))))</f>
        <v/>
      </c>
      <c r="J852" s="15" t="str">
        <f>IF(OR(I852="Overdue",I852="Partially paid · overdue"),DATEDIF(D852,Setup!$B$4,"D"),IF(OR(I852="Open",I852="Partially paid",I852="Due today"),0,""))</f>
        <v/>
      </c>
      <c r="K852" s="5"/>
      <c r="L852" t="str">
        <f>IF(A852="","","k"&amp;SUBSTITUTE(SUBSTITUTE(SUBSTITUTE(SUBSTITUTE(SUBSTITUTE(SUBSTITUTE(A852,"~","{t}"),"*","{s}"),"?","{q}"),"&lt;","{lt}"),"&gt;","{gt}"),"=","{eq}"))</f>
        <v/>
      </c>
    </row>
    <row r="853" spans="1:12" x14ac:dyDescent="0.25">
      <c r="A853" s="5"/>
      <c r="B853" s="5"/>
      <c r="C853" s="8"/>
      <c r="D853" s="8"/>
      <c r="E853" s="12"/>
      <c r="F853" s="12"/>
      <c r="G853" s="13" t="str">
        <f>IF(OR(I853="Open",I853="Partially paid",I853="Due today",I853="Overdue",I853="Partially paid · overdue",I853="Paid",I853="Set as-of date"),ROUND(E853-IF(F853="",0,F853),2),"")</f>
        <v/>
      </c>
      <c r="H853" s="8"/>
      <c r="I853" s="14" t="str">
        <f>IF(AND(A853="",B853="",C853="",D853="",E853="",F853="",H853=""),"",IF(OR(A853="",B853="",C853="",D853="",E853=""),"Incomplete",IF(COUNTIF($L$5:$L$1004,L853)&gt;1,"Check invoice #",IF(OR(COUNT(E853)=0,AND(F853&lt;&gt;"",COUNT(F853)=0)),"Check payment",IF(OR(E853&lt;0,IF(F853="",0,F853)&lt;0,IF(F853="",0,F853)&gt;E853),"Check payment",IF(OR(COUNT(C853)=0,COUNT(D853)=0),"Check dates",IF(D853&lt;C853,"Check dates",IF(ROUND(E853-IF(F853="",0,F853),2)=0,"Paid",IF(Setup!$B$4="","Set as-of date",IF(D853=Setup!$B$4,"Due today",IF(D853&lt;Setup!$B$4,IF(IF(F853="",0,F853)&gt;0,"Partially paid · overdue","Overdue"),IF(IF(F853="",0,F853)&gt;0,"Partially paid","Open"))))))))))))</f>
        <v/>
      </c>
      <c r="J853" s="15" t="str">
        <f>IF(OR(I853="Overdue",I853="Partially paid · overdue"),DATEDIF(D853,Setup!$B$4,"D"),IF(OR(I853="Open",I853="Partially paid",I853="Due today"),0,""))</f>
        <v/>
      </c>
      <c r="K853" s="5"/>
      <c r="L853" t="str">
        <f>IF(A853="","","k"&amp;SUBSTITUTE(SUBSTITUTE(SUBSTITUTE(SUBSTITUTE(SUBSTITUTE(SUBSTITUTE(A853,"~","{t}"),"*","{s}"),"?","{q}"),"&lt;","{lt}"),"&gt;","{gt}"),"=","{eq}"))</f>
        <v/>
      </c>
    </row>
    <row r="854" spans="1:12" x14ac:dyDescent="0.25">
      <c r="A854" s="5"/>
      <c r="B854" s="5"/>
      <c r="C854" s="8"/>
      <c r="D854" s="8"/>
      <c r="E854" s="12"/>
      <c r="F854" s="12"/>
      <c r="G854" s="13" t="str">
        <f>IF(OR(I854="Open",I854="Partially paid",I854="Due today",I854="Overdue",I854="Partially paid · overdue",I854="Paid",I854="Set as-of date"),ROUND(E854-IF(F854="",0,F854),2),"")</f>
        <v/>
      </c>
      <c r="H854" s="8"/>
      <c r="I854" s="14" t="str">
        <f>IF(AND(A854="",B854="",C854="",D854="",E854="",F854="",H854=""),"",IF(OR(A854="",B854="",C854="",D854="",E854=""),"Incomplete",IF(COUNTIF($L$5:$L$1004,L854)&gt;1,"Check invoice #",IF(OR(COUNT(E854)=0,AND(F854&lt;&gt;"",COUNT(F854)=0)),"Check payment",IF(OR(E854&lt;0,IF(F854="",0,F854)&lt;0,IF(F854="",0,F854)&gt;E854),"Check payment",IF(OR(COUNT(C854)=0,COUNT(D854)=0),"Check dates",IF(D854&lt;C854,"Check dates",IF(ROUND(E854-IF(F854="",0,F854),2)=0,"Paid",IF(Setup!$B$4="","Set as-of date",IF(D854=Setup!$B$4,"Due today",IF(D854&lt;Setup!$B$4,IF(IF(F854="",0,F854)&gt;0,"Partially paid · overdue","Overdue"),IF(IF(F854="",0,F854)&gt;0,"Partially paid","Open"))))))))))))</f>
        <v/>
      </c>
      <c r="J854" s="15" t="str">
        <f>IF(OR(I854="Overdue",I854="Partially paid · overdue"),DATEDIF(D854,Setup!$B$4,"D"),IF(OR(I854="Open",I854="Partially paid",I854="Due today"),0,""))</f>
        <v/>
      </c>
      <c r="K854" s="5"/>
      <c r="L854" t="str">
        <f>IF(A854="","","k"&amp;SUBSTITUTE(SUBSTITUTE(SUBSTITUTE(SUBSTITUTE(SUBSTITUTE(SUBSTITUTE(A854,"~","{t}"),"*","{s}"),"?","{q}"),"&lt;","{lt}"),"&gt;","{gt}"),"=","{eq}"))</f>
        <v/>
      </c>
    </row>
    <row r="855" spans="1:12" x14ac:dyDescent="0.25">
      <c r="A855" s="5"/>
      <c r="B855" s="5"/>
      <c r="C855" s="8"/>
      <c r="D855" s="8"/>
      <c r="E855" s="12"/>
      <c r="F855" s="12"/>
      <c r="G855" s="13" t="str">
        <f>IF(OR(I855="Open",I855="Partially paid",I855="Due today",I855="Overdue",I855="Partially paid · overdue",I855="Paid",I855="Set as-of date"),ROUND(E855-IF(F855="",0,F855),2),"")</f>
        <v/>
      </c>
      <c r="H855" s="8"/>
      <c r="I855" s="14" t="str">
        <f>IF(AND(A855="",B855="",C855="",D855="",E855="",F855="",H855=""),"",IF(OR(A855="",B855="",C855="",D855="",E855=""),"Incomplete",IF(COUNTIF($L$5:$L$1004,L855)&gt;1,"Check invoice #",IF(OR(COUNT(E855)=0,AND(F855&lt;&gt;"",COUNT(F855)=0)),"Check payment",IF(OR(E855&lt;0,IF(F855="",0,F855)&lt;0,IF(F855="",0,F855)&gt;E855),"Check payment",IF(OR(COUNT(C855)=0,COUNT(D855)=0),"Check dates",IF(D855&lt;C855,"Check dates",IF(ROUND(E855-IF(F855="",0,F855),2)=0,"Paid",IF(Setup!$B$4="","Set as-of date",IF(D855=Setup!$B$4,"Due today",IF(D855&lt;Setup!$B$4,IF(IF(F855="",0,F855)&gt;0,"Partially paid · overdue","Overdue"),IF(IF(F855="",0,F855)&gt;0,"Partially paid","Open"))))))))))))</f>
        <v/>
      </c>
      <c r="J855" s="15" t="str">
        <f>IF(OR(I855="Overdue",I855="Partially paid · overdue"),DATEDIF(D855,Setup!$B$4,"D"),IF(OR(I855="Open",I855="Partially paid",I855="Due today"),0,""))</f>
        <v/>
      </c>
      <c r="K855" s="5"/>
      <c r="L855" t="str">
        <f>IF(A855="","","k"&amp;SUBSTITUTE(SUBSTITUTE(SUBSTITUTE(SUBSTITUTE(SUBSTITUTE(SUBSTITUTE(A855,"~","{t}"),"*","{s}"),"?","{q}"),"&lt;","{lt}"),"&gt;","{gt}"),"=","{eq}"))</f>
        <v/>
      </c>
    </row>
    <row r="856" spans="1:12" x14ac:dyDescent="0.25">
      <c r="A856" s="5"/>
      <c r="B856" s="5"/>
      <c r="C856" s="8"/>
      <c r="D856" s="8"/>
      <c r="E856" s="12"/>
      <c r="F856" s="12"/>
      <c r="G856" s="13" t="str">
        <f>IF(OR(I856="Open",I856="Partially paid",I856="Due today",I856="Overdue",I856="Partially paid · overdue",I856="Paid",I856="Set as-of date"),ROUND(E856-IF(F856="",0,F856),2),"")</f>
        <v/>
      </c>
      <c r="H856" s="8"/>
      <c r="I856" s="14" t="str">
        <f>IF(AND(A856="",B856="",C856="",D856="",E856="",F856="",H856=""),"",IF(OR(A856="",B856="",C856="",D856="",E856=""),"Incomplete",IF(COUNTIF($L$5:$L$1004,L856)&gt;1,"Check invoice #",IF(OR(COUNT(E856)=0,AND(F856&lt;&gt;"",COUNT(F856)=0)),"Check payment",IF(OR(E856&lt;0,IF(F856="",0,F856)&lt;0,IF(F856="",0,F856)&gt;E856),"Check payment",IF(OR(COUNT(C856)=0,COUNT(D856)=0),"Check dates",IF(D856&lt;C856,"Check dates",IF(ROUND(E856-IF(F856="",0,F856),2)=0,"Paid",IF(Setup!$B$4="","Set as-of date",IF(D856=Setup!$B$4,"Due today",IF(D856&lt;Setup!$B$4,IF(IF(F856="",0,F856)&gt;0,"Partially paid · overdue","Overdue"),IF(IF(F856="",0,F856)&gt;0,"Partially paid","Open"))))))))))))</f>
        <v/>
      </c>
      <c r="J856" s="15" t="str">
        <f>IF(OR(I856="Overdue",I856="Partially paid · overdue"),DATEDIF(D856,Setup!$B$4,"D"),IF(OR(I856="Open",I856="Partially paid",I856="Due today"),0,""))</f>
        <v/>
      </c>
      <c r="K856" s="5"/>
      <c r="L856" t="str">
        <f>IF(A856="","","k"&amp;SUBSTITUTE(SUBSTITUTE(SUBSTITUTE(SUBSTITUTE(SUBSTITUTE(SUBSTITUTE(A856,"~","{t}"),"*","{s}"),"?","{q}"),"&lt;","{lt}"),"&gt;","{gt}"),"=","{eq}"))</f>
        <v/>
      </c>
    </row>
    <row r="857" spans="1:12" x14ac:dyDescent="0.25">
      <c r="A857" s="5"/>
      <c r="B857" s="5"/>
      <c r="C857" s="8"/>
      <c r="D857" s="8"/>
      <c r="E857" s="12"/>
      <c r="F857" s="12"/>
      <c r="G857" s="13" t="str">
        <f>IF(OR(I857="Open",I857="Partially paid",I857="Due today",I857="Overdue",I857="Partially paid · overdue",I857="Paid",I857="Set as-of date"),ROUND(E857-IF(F857="",0,F857),2),"")</f>
        <v/>
      </c>
      <c r="H857" s="8"/>
      <c r="I857" s="14" t="str">
        <f>IF(AND(A857="",B857="",C857="",D857="",E857="",F857="",H857=""),"",IF(OR(A857="",B857="",C857="",D857="",E857=""),"Incomplete",IF(COUNTIF($L$5:$L$1004,L857)&gt;1,"Check invoice #",IF(OR(COUNT(E857)=0,AND(F857&lt;&gt;"",COUNT(F857)=0)),"Check payment",IF(OR(E857&lt;0,IF(F857="",0,F857)&lt;0,IF(F857="",0,F857)&gt;E857),"Check payment",IF(OR(COUNT(C857)=0,COUNT(D857)=0),"Check dates",IF(D857&lt;C857,"Check dates",IF(ROUND(E857-IF(F857="",0,F857),2)=0,"Paid",IF(Setup!$B$4="","Set as-of date",IF(D857=Setup!$B$4,"Due today",IF(D857&lt;Setup!$B$4,IF(IF(F857="",0,F857)&gt;0,"Partially paid · overdue","Overdue"),IF(IF(F857="",0,F857)&gt;0,"Partially paid","Open"))))))))))))</f>
        <v/>
      </c>
      <c r="J857" s="15" t="str">
        <f>IF(OR(I857="Overdue",I857="Partially paid · overdue"),DATEDIF(D857,Setup!$B$4,"D"),IF(OR(I857="Open",I857="Partially paid",I857="Due today"),0,""))</f>
        <v/>
      </c>
      <c r="K857" s="5"/>
      <c r="L857" t="str">
        <f>IF(A857="","","k"&amp;SUBSTITUTE(SUBSTITUTE(SUBSTITUTE(SUBSTITUTE(SUBSTITUTE(SUBSTITUTE(A857,"~","{t}"),"*","{s}"),"?","{q}"),"&lt;","{lt}"),"&gt;","{gt}"),"=","{eq}"))</f>
        <v/>
      </c>
    </row>
    <row r="858" spans="1:12" x14ac:dyDescent="0.25">
      <c r="A858" s="5"/>
      <c r="B858" s="5"/>
      <c r="C858" s="8"/>
      <c r="D858" s="8"/>
      <c r="E858" s="12"/>
      <c r="F858" s="12"/>
      <c r="G858" s="13" t="str">
        <f>IF(OR(I858="Open",I858="Partially paid",I858="Due today",I858="Overdue",I858="Partially paid · overdue",I858="Paid",I858="Set as-of date"),ROUND(E858-IF(F858="",0,F858),2),"")</f>
        <v/>
      </c>
      <c r="H858" s="8"/>
      <c r="I858" s="14" t="str">
        <f>IF(AND(A858="",B858="",C858="",D858="",E858="",F858="",H858=""),"",IF(OR(A858="",B858="",C858="",D858="",E858=""),"Incomplete",IF(COUNTIF($L$5:$L$1004,L858)&gt;1,"Check invoice #",IF(OR(COUNT(E858)=0,AND(F858&lt;&gt;"",COUNT(F858)=0)),"Check payment",IF(OR(E858&lt;0,IF(F858="",0,F858)&lt;0,IF(F858="",0,F858)&gt;E858),"Check payment",IF(OR(COUNT(C858)=0,COUNT(D858)=0),"Check dates",IF(D858&lt;C858,"Check dates",IF(ROUND(E858-IF(F858="",0,F858),2)=0,"Paid",IF(Setup!$B$4="","Set as-of date",IF(D858=Setup!$B$4,"Due today",IF(D858&lt;Setup!$B$4,IF(IF(F858="",0,F858)&gt;0,"Partially paid · overdue","Overdue"),IF(IF(F858="",0,F858)&gt;0,"Partially paid","Open"))))))))))))</f>
        <v/>
      </c>
      <c r="J858" s="15" t="str">
        <f>IF(OR(I858="Overdue",I858="Partially paid · overdue"),DATEDIF(D858,Setup!$B$4,"D"),IF(OR(I858="Open",I858="Partially paid",I858="Due today"),0,""))</f>
        <v/>
      </c>
      <c r="K858" s="5"/>
      <c r="L858" t="str">
        <f>IF(A858="","","k"&amp;SUBSTITUTE(SUBSTITUTE(SUBSTITUTE(SUBSTITUTE(SUBSTITUTE(SUBSTITUTE(A858,"~","{t}"),"*","{s}"),"?","{q}"),"&lt;","{lt}"),"&gt;","{gt}"),"=","{eq}"))</f>
        <v/>
      </c>
    </row>
    <row r="859" spans="1:12" x14ac:dyDescent="0.25">
      <c r="A859" s="5"/>
      <c r="B859" s="5"/>
      <c r="C859" s="8"/>
      <c r="D859" s="8"/>
      <c r="E859" s="12"/>
      <c r="F859" s="12"/>
      <c r="G859" s="13" t="str">
        <f>IF(OR(I859="Open",I859="Partially paid",I859="Due today",I859="Overdue",I859="Partially paid · overdue",I859="Paid",I859="Set as-of date"),ROUND(E859-IF(F859="",0,F859),2),"")</f>
        <v/>
      </c>
      <c r="H859" s="8"/>
      <c r="I859" s="14" t="str">
        <f>IF(AND(A859="",B859="",C859="",D859="",E859="",F859="",H859=""),"",IF(OR(A859="",B859="",C859="",D859="",E859=""),"Incomplete",IF(COUNTIF($L$5:$L$1004,L859)&gt;1,"Check invoice #",IF(OR(COUNT(E859)=0,AND(F859&lt;&gt;"",COUNT(F859)=0)),"Check payment",IF(OR(E859&lt;0,IF(F859="",0,F859)&lt;0,IF(F859="",0,F859)&gt;E859),"Check payment",IF(OR(COUNT(C859)=0,COUNT(D859)=0),"Check dates",IF(D859&lt;C859,"Check dates",IF(ROUND(E859-IF(F859="",0,F859),2)=0,"Paid",IF(Setup!$B$4="","Set as-of date",IF(D859=Setup!$B$4,"Due today",IF(D859&lt;Setup!$B$4,IF(IF(F859="",0,F859)&gt;0,"Partially paid · overdue","Overdue"),IF(IF(F859="",0,F859)&gt;0,"Partially paid","Open"))))))))))))</f>
        <v/>
      </c>
      <c r="J859" s="15" t="str">
        <f>IF(OR(I859="Overdue",I859="Partially paid · overdue"),DATEDIF(D859,Setup!$B$4,"D"),IF(OR(I859="Open",I859="Partially paid",I859="Due today"),0,""))</f>
        <v/>
      </c>
      <c r="K859" s="5"/>
      <c r="L859" t="str">
        <f>IF(A859="","","k"&amp;SUBSTITUTE(SUBSTITUTE(SUBSTITUTE(SUBSTITUTE(SUBSTITUTE(SUBSTITUTE(A859,"~","{t}"),"*","{s}"),"?","{q}"),"&lt;","{lt}"),"&gt;","{gt}"),"=","{eq}"))</f>
        <v/>
      </c>
    </row>
    <row r="860" spans="1:12" x14ac:dyDescent="0.25">
      <c r="A860" s="5"/>
      <c r="B860" s="5"/>
      <c r="C860" s="8"/>
      <c r="D860" s="8"/>
      <c r="E860" s="12"/>
      <c r="F860" s="12"/>
      <c r="G860" s="13" t="str">
        <f>IF(OR(I860="Open",I860="Partially paid",I860="Due today",I860="Overdue",I860="Partially paid · overdue",I860="Paid",I860="Set as-of date"),ROUND(E860-IF(F860="",0,F860),2),"")</f>
        <v/>
      </c>
      <c r="H860" s="8"/>
      <c r="I860" s="14" t="str">
        <f>IF(AND(A860="",B860="",C860="",D860="",E860="",F860="",H860=""),"",IF(OR(A860="",B860="",C860="",D860="",E860=""),"Incomplete",IF(COUNTIF($L$5:$L$1004,L860)&gt;1,"Check invoice #",IF(OR(COUNT(E860)=0,AND(F860&lt;&gt;"",COUNT(F860)=0)),"Check payment",IF(OR(E860&lt;0,IF(F860="",0,F860)&lt;0,IF(F860="",0,F860)&gt;E860),"Check payment",IF(OR(COUNT(C860)=0,COUNT(D860)=0),"Check dates",IF(D860&lt;C860,"Check dates",IF(ROUND(E860-IF(F860="",0,F860),2)=0,"Paid",IF(Setup!$B$4="","Set as-of date",IF(D860=Setup!$B$4,"Due today",IF(D860&lt;Setup!$B$4,IF(IF(F860="",0,F860)&gt;0,"Partially paid · overdue","Overdue"),IF(IF(F860="",0,F860)&gt;0,"Partially paid","Open"))))))))))))</f>
        <v/>
      </c>
      <c r="J860" s="15" t="str">
        <f>IF(OR(I860="Overdue",I860="Partially paid · overdue"),DATEDIF(D860,Setup!$B$4,"D"),IF(OR(I860="Open",I860="Partially paid",I860="Due today"),0,""))</f>
        <v/>
      </c>
      <c r="K860" s="5"/>
      <c r="L860" t="str">
        <f>IF(A860="","","k"&amp;SUBSTITUTE(SUBSTITUTE(SUBSTITUTE(SUBSTITUTE(SUBSTITUTE(SUBSTITUTE(A860,"~","{t}"),"*","{s}"),"?","{q}"),"&lt;","{lt}"),"&gt;","{gt}"),"=","{eq}"))</f>
        <v/>
      </c>
    </row>
    <row r="861" spans="1:12" x14ac:dyDescent="0.25">
      <c r="A861" s="5"/>
      <c r="B861" s="5"/>
      <c r="C861" s="8"/>
      <c r="D861" s="8"/>
      <c r="E861" s="12"/>
      <c r="F861" s="12"/>
      <c r="G861" s="13" t="str">
        <f>IF(OR(I861="Open",I861="Partially paid",I861="Due today",I861="Overdue",I861="Partially paid · overdue",I861="Paid",I861="Set as-of date"),ROUND(E861-IF(F861="",0,F861),2),"")</f>
        <v/>
      </c>
      <c r="H861" s="8"/>
      <c r="I861" s="14" t="str">
        <f>IF(AND(A861="",B861="",C861="",D861="",E861="",F861="",H861=""),"",IF(OR(A861="",B861="",C861="",D861="",E861=""),"Incomplete",IF(COUNTIF($L$5:$L$1004,L861)&gt;1,"Check invoice #",IF(OR(COUNT(E861)=0,AND(F861&lt;&gt;"",COUNT(F861)=0)),"Check payment",IF(OR(E861&lt;0,IF(F861="",0,F861)&lt;0,IF(F861="",0,F861)&gt;E861),"Check payment",IF(OR(COUNT(C861)=0,COUNT(D861)=0),"Check dates",IF(D861&lt;C861,"Check dates",IF(ROUND(E861-IF(F861="",0,F861),2)=0,"Paid",IF(Setup!$B$4="","Set as-of date",IF(D861=Setup!$B$4,"Due today",IF(D861&lt;Setup!$B$4,IF(IF(F861="",0,F861)&gt;0,"Partially paid · overdue","Overdue"),IF(IF(F861="",0,F861)&gt;0,"Partially paid","Open"))))))))))))</f>
        <v/>
      </c>
      <c r="J861" s="15" t="str">
        <f>IF(OR(I861="Overdue",I861="Partially paid · overdue"),DATEDIF(D861,Setup!$B$4,"D"),IF(OR(I861="Open",I861="Partially paid",I861="Due today"),0,""))</f>
        <v/>
      </c>
      <c r="K861" s="5"/>
      <c r="L861" t="str">
        <f>IF(A861="","","k"&amp;SUBSTITUTE(SUBSTITUTE(SUBSTITUTE(SUBSTITUTE(SUBSTITUTE(SUBSTITUTE(A861,"~","{t}"),"*","{s}"),"?","{q}"),"&lt;","{lt}"),"&gt;","{gt}"),"=","{eq}"))</f>
        <v/>
      </c>
    </row>
    <row r="862" spans="1:12" x14ac:dyDescent="0.25">
      <c r="A862" s="5"/>
      <c r="B862" s="5"/>
      <c r="C862" s="8"/>
      <c r="D862" s="8"/>
      <c r="E862" s="12"/>
      <c r="F862" s="12"/>
      <c r="G862" s="13" t="str">
        <f>IF(OR(I862="Open",I862="Partially paid",I862="Due today",I862="Overdue",I862="Partially paid · overdue",I862="Paid",I862="Set as-of date"),ROUND(E862-IF(F862="",0,F862),2),"")</f>
        <v/>
      </c>
      <c r="H862" s="8"/>
      <c r="I862" s="14" t="str">
        <f>IF(AND(A862="",B862="",C862="",D862="",E862="",F862="",H862=""),"",IF(OR(A862="",B862="",C862="",D862="",E862=""),"Incomplete",IF(COUNTIF($L$5:$L$1004,L862)&gt;1,"Check invoice #",IF(OR(COUNT(E862)=0,AND(F862&lt;&gt;"",COUNT(F862)=0)),"Check payment",IF(OR(E862&lt;0,IF(F862="",0,F862)&lt;0,IF(F862="",0,F862)&gt;E862),"Check payment",IF(OR(COUNT(C862)=0,COUNT(D862)=0),"Check dates",IF(D862&lt;C862,"Check dates",IF(ROUND(E862-IF(F862="",0,F862),2)=0,"Paid",IF(Setup!$B$4="","Set as-of date",IF(D862=Setup!$B$4,"Due today",IF(D862&lt;Setup!$B$4,IF(IF(F862="",0,F862)&gt;0,"Partially paid · overdue","Overdue"),IF(IF(F862="",0,F862)&gt;0,"Partially paid","Open"))))))))))))</f>
        <v/>
      </c>
      <c r="J862" s="15" t="str">
        <f>IF(OR(I862="Overdue",I862="Partially paid · overdue"),DATEDIF(D862,Setup!$B$4,"D"),IF(OR(I862="Open",I862="Partially paid",I862="Due today"),0,""))</f>
        <v/>
      </c>
      <c r="K862" s="5"/>
      <c r="L862" t="str">
        <f>IF(A862="","","k"&amp;SUBSTITUTE(SUBSTITUTE(SUBSTITUTE(SUBSTITUTE(SUBSTITUTE(SUBSTITUTE(A862,"~","{t}"),"*","{s}"),"?","{q}"),"&lt;","{lt}"),"&gt;","{gt}"),"=","{eq}"))</f>
        <v/>
      </c>
    </row>
    <row r="863" spans="1:12" x14ac:dyDescent="0.25">
      <c r="A863" s="5"/>
      <c r="B863" s="5"/>
      <c r="C863" s="8"/>
      <c r="D863" s="8"/>
      <c r="E863" s="12"/>
      <c r="F863" s="12"/>
      <c r="G863" s="13" t="str">
        <f>IF(OR(I863="Open",I863="Partially paid",I863="Due today",I863="Overdue",I863="Partially paid · overdue",I863="Paid",I863="Set as-of date"),ROUND(E863-IF(F863="",0,F863),2),"")</f>
        <v/>
      </c>
      <c r="H863" s="8"/>
      <c r="I863" s="14" t="str">
        <f>IF(AND(A863="",B863="",C863="",D863="",E863="",F863="",H863=""),"",IF(OR(A863="",B863="",C863="",D863="",E863=""),"Incomplete",IF(COUNTIF($L$5:$L$1004,L863)&gt;1,"Check invoice #",IF(OR(COUNT(E863)=0,AND(F863&lt;&gt;"",COUNT(F863)=0)),"Check payment",IF(OR(E863&lt;0,IF(F863="",0,F863)&lt;0,IF(F863="",0,F863)&gt;E863),"Check payment",IF(OR(COUNT(C863)=0,COUNT(D863)=0),"Check dates",IF(D863&lt;C863,"Check dates",IF(ROUND(E863-IF(F863="",0,F863),2)=0,"Paid",IF(Setup!$B$4="","Set as-of date",IF(D863=Setup!$B$4,"Due today",IF(D863&lt;Setup!$B$4,IF(IF(F863="",0,F863)&gt;0,"Partially paid · overdue","Overdue"),IF(IF(F863="",0,F863)&gt;0,"Partially paid","Open"))))))))))))</f>
        <v/>
      </c>
      <c r="J863" s="15" t="str">
        <f>IF(OR(I863="Overdue",I863="Partially paid · overdue"),DATEDIF(D863,Setup!$B$4,"D"),IF(OR(I863="Open",I863="Partially paid",I863="Due today"),0,""))</f>
        <v/>
      </c>
      <c r="K863" s="5"/>
      <c r="L863" t="str">
        <f>IF(A863="","","k"&amp;SUBSTITUTE(SUBSTITUTE(SUBSTITUTE(SUBSTITUTE(SUBSTITUTE(SUBSTITUTE(A863,"~","{t}"),"*","{s}"),"?","{q}"),"&lt;","{lt}"),"&gt;","{gt}"),"=","{eq}"))</f>
        <v/>
      </c>
    </row>
    <row r="864" spans="1:12" x14ac:dyDescent="0.25">
      <c r="A864" s="5"/>
      <c r="B864" s="5"/>
      <c r="C864" s="8"/>
      <c r="D864" s="8"/>
      <c r="E864" s="12"/>
      <c r="F864" s="12"/>
      <c r="G864" s="13" t="str">
        <f>IF(OR(I864="Open",I864="Partially paid",I864="Due today",I864="Overdue",I864="Partially paid · overdue",I864="Paid",I864="Set as-of date"),ROUND(E864-IF(F864="",0,F864),2),"")</f>
        <v/>
      </c>
      <c r="H864" s="8"/>
      <c r="I864" s="14" t="str">
        <f>IF(AND(A864="",B864="",C864="",D864="",E864="",F864="",H864=""),"",IF(OR(A864="",B864="",C864="",D864="",E864=""),"Incomplete",IF(COUNTIF($L$5:$L$1004,L864)&gt;1,"Check invoice #",IF(OR(COUNT(E864)=0,AND(F864&lt;&gt;"",COUNT(F864)=0)),"Check payment",IF(OR(E864&lt;0,IF(F864="",0,F864)&lt;0,IF(F864="",0,F864)&gt;E864),"Check payment",IF(OR(COUNT(C864)=0,COUNT(D864)=0),"Check dates",IF(D864&lt;C864,"Check dates",IF(ROUND(E864-IF(F864="",0,F864),2)=0,"Paid",IF(Setup!$B$4="","Set as-of date",IF(D864=Setup!$B$4,"Due today",IF(D864&lt;Setup!$B$4,IF(IF(F864="",0,F864)&gt;0,"Partially paid · overdue","Overdue"),IF(IF(F864="",0,F864)&gt;0,"Partially paid","Open"))))))))))))</f>
        <v/>
      </c>
      <c r="J864" s="15" t="str">
        <f>IF(OR(I864="Overdue",I864="Partially paid · overdue"),DATEDIF(D864,Setup!$B$4,"D"),IF(OR(I864="Open",I864="Partially paid",I864="Due today"),0,""))</f>
        <v/>
      </c>
      <c r="K864" s="5"/>
      <c r="L864" t="str">
        <f>IF(A864="","","k"&amp;SUBSTITUTE(SUBSTITUTE(SUBSTITUTE(SUBSTITUTE(SUBSTITUTE(SUBSTITUTE(A864,"~","{t}"),"*","{s}"),"?","{q}"),"&lt;","{lt}"),"&gt;","{gt}"),"=","{eq}"))</f>
        <v/>
      </c>
    </row>
    <row r="865" spans="1:12" x14ac:dyDescent="0.25">
      <c r="A865" s="5"/>
      <c r="B865" s="5"/>
      <c r="C865" s="8"/>
      <c r="D865" s="8"/>
      <c r="E865" s="12"/>
      <c r="F865" s="12"/>
      <c r="G865" s="13" t="str">
        <f>IF(OR(I865="Open",I865="Partially paid",I865="Due today",I865="Overdue",I865="Partially paid · overdue",I865="Paid",I865="Set as-of date"),ROUND(E865-IF(F865="",0,F865),2),"")</f>
        <v/>
      </c>
      <c r="H865" s="8"/>
      <c r="I865" s="14" t="str">
        <f>IF(AND(A865="",B865="",C865="",D865="",E865="",F865="",H865=""),"",IF(OR(A865="",B865="",C865="",D865="",E865=""),"Incomplete",IF(COUNTIF($L$5:$L$1004,L865)&gt;1,"Check invoice #",IF(OR(COUNT(E865)=0,AND(F865&lt;&gt;"",COUNT(F865)=0)),"Check payment",IF(OR(E865&lt;0,IF(F865="",0,F865)&lt;0,IF(F865="",0,F865)&gt;E865),"Check payment",IF(OR(COUNT(C865)=0,COUNT(D865)=0),"Check dates",IF(D865&lt;C865,"Check dates",IF(ROUND(E865-IF(F865="",0,F865),2)=0,"Paid",IF(Setup!$B$4="","Set as-of date",IF(D865=Setup!$B$4,"Due today",IF(D865&lt;Setup!$B$4,IF(IF(F865="",0,F865)&gt;0,"Partially paid · overdue","Overdue"),IF(IF(F865="",0,F865)&gt;0,"Partially paid","Open"))))))))))))</f>
        <v/>
      </c>
      <c r="J865" s="15" t="str">
        <f>IF(OR(I865="Overdue",I865="Partially paid · overdue"),DATEDIF(D865,Setup!$B$4,"D"),IF(OR(I865="Open",I865="Partially paid",I865="Due today"),0,""))</f>
        <v/>
      </c>
      <c r="K865" s="5"/>
      <c r="L865" t="str">
        <f>IF(A865="","","k"&amp;SUBSTITUTE(SUBSTITUTE(SUBSTITUTE(SUBSTITUTE(SUBSTITUTE(SUBSTITUTE(A865,"~","{t}"),"*","{s}"),"?","{q}"),"&lt;","{lt}"),"&gt;","{gt}"),"=","{eq}"))</f>
        <v/>
      </c>
    </row>
    <row r="866" spans="1:12" x14ac:dyDescent="0.25">
      <c r="A866" s="5"/>
      <c r="B866" s="5"/>
      <c r="C866" s="8"/>
      <c r="D866" s="8"/>
      <c r="E866" s="12"/>
      <c r="F866" s="12"/>
      <c r="G866" s="13" t="str">
        <f>IF(OR(I866="Open",I866="Partially paid",I866="Due today",I866="Overdue",I866="Partially paid · overdue",I866="Paid",I866="Set as-of date"),ROUND(E866-IF(F866="",0,F866),2),"")</f>
        <v/>
      </c>
      <c r="H866" s="8"/>
      <c r="I866" s="14" t="str">
        <f>IF(AND(A866="",B866="",C866="",D866="",E866="",F866="",H866=""),"",IF(OR(A866="",B866="",C866="",D866="",E866=""),"Incomplete",IF(COUNTIF($L$5:$L$1004,L866)&gt;1,"Check invoice #",IF(OR(COUNT(E866)=0,AND(F866&lt;&gt;"",COUNT(F866)=0)),"Check payment",IF(OR(E866&lt;0,IF(F866="",0,F866)&lt;0,IF(F866="",0,F866)&gt;E866),"Check payment",IF(OR(COUNT(C866)=0,COUNT(D866)=0),"Check dates",IF(D866&lt;C866,"Check dates",IF(ROUND(E866-IF(F866="",0,F866),2)=0,"Paid",IF(Setup!$B$4="","Set as-of date",IF(D866=Setup!$B$4,"Due today",IF(D866&lt;Setup!$B$4,IF(IF(F866="",0,F866)&gt;0,"Partially paid · overdue","Overdue"),IF(IF(F866="",0,F866)&gt;0,"Partially paid","Open"))))))))))))</f>
        <v/>
      </c>
      <c r="J866" s="15" t="str">
        <f>IF(OR(I866="Overdue",I866="Partially paid · overdue"),DATEDIF(D866,Setup!$B$4,"D"),IF(OR(I866="Open",I866="Partially paid",I866="Due today"),0,""))</f>
        <v/>
      </c>
      <c r="K866" s="5"/>
      <c r="L866" t="str">
        <f>IF(A866="","","k"&amp;SUBSTITUTE(SUBSTITUTE(SUBSTITUTE(SUBSTITUTE(SUBSTITUTE(SUBSTITUTE(A866,"~","{t}"),"*","{s}"),"?","{q}"),"&lt;","{lt}"),"&gt;","{gt}"),"=","{eq}"))</f>
        <v/>
      </c>
    </row>
    <row r="867" spans="1:12" x14ac:dyDescent="0.25">
      <c r="A867" s="5"/>
      <c r="B867" s="5"/>
      <c r="C867" s="8"/>
      <c r="D867" s="8"/>
      <c r="E867" s="12"/>
      <c r="F867" s="12"/>
      <c r="G867" s="13" t="str">
        <f>IF(OR(I867="Open",I867="Partially paid",I867="Due today",I867="Overdue",I867="Partially paid · overdue",I867="Paid",I867="Set as-of date"),ROUND(E867-IF(F867="",0,F867),2),"")</f>
        <v/>
      </c>
      <c r="H867" s="8"/>
      <c r="I867" s="14" t="str">
        <f>IF(AND(A867="",B867="",C867="",D867="",E867="",F867="",H867=""),"",IF(OR(A867="",B867="",C867="",D867="",E867=""),"Incomplete",IF(COUNTIF($L$5:$L$1004,L867)&gt;1,"Check invoice #",IF(OR(COUNT(E867)=0,AND(F867&lt;&gt;"",COUNT(F867)=0)),"Check payment",IF(OR(E867&lt;0,IF(F867="",0,F867)&lt;0,IF(F867="",0,F867)&gt;E867),"Check payment",IF(OR(COUNT(C867)=0,COUNT(D867)=0),"Check dates",IF(D867&lt;C867,"Check dates",IF(ROUND(E867-IF(F867="",0,F867),2)=0,"Paid",IF(Setup!$B$4="","Set as-of date",IF(D867=Setup!$B$4,"Due today",IF(D867&lt;Setup!$B$4,IF(IF(F867="",0,F867)&gt;0,"Partially paid · overdue","Overdue"),IF(IF(F867="",0,F867)&gt;0,"Partially paid","Open"))))))))))))</f>
        <v/>
      </c>
      <c r="J867" s="15" t="str">
        <f>IF(OR(I867="Overdue",I867="Partially paid · overdue"),DATEDIF(D867,Setup!$B$4,"D"),IF(OR(I867="Open",I867="Partially paid",I867="Due today"),0,""))</f>
        <v/>
      </c>
      <c r="K867" s="5"/>
      <c r="L867" t="str">
        <f>IF(A867="","","k"&amp;SUBSTITUTE(SUBSTITUTE(SUBSTITUTE(SUBSTITUTE(SUBSTITUTE(SUBSTITUTE(A867,"~","{t}"),"*","{s}"),"?","{q}"),"&lt;","{lt}"),"&gt;","{gt}"),"=","{eq}"))</f>
        <v/>
      </c>
    </row>
    <row r="868" spans="1:12" x14ac:dyDescent="0.25">
      <c r="A868" s="5"/>
      <c r="B868" s="5"/>
      <c r="C868" s="8"/>
      <c r="D868" s="8"/>
      <c r="E868" s="12"/>
      <c r="F868" s="12"/>
      <c r="G868" s="13" t="str">
        <f>IF(OR(I868="Open",I868="Partially paid",I868="Due today",I868="Overdue",I868="Partially paid · overdue",I868="Paid",I868="Set as-of date"),ROUND(E868-IF(F868="",0,F868),2),"")</f>
        <v/>
      </c>
      <c r="H868" s="8"/>
      <c r="I868" s="14" t="str">
        <f>IF(AND(A868="",B868="",C868="",D868="",E868="",F868="",H868=""),"",IF(OR(A868="",B868="",C868="",D868="",E868=""),"Incomplete",IF(COUNTIF($L$5:$L$1004,L868)&gt;1,"Check invoice #",IF(OR(COUNT(E868)=0,AND(F868&lt;&gt;"",COUNT(F868)=0)),"Check payment",IF(OR(E868&lt;0,IF(F868="",0,F868)&lt;0,IF(F868="",0,F868)&gt;E868),"Check payment",IF(OR(COUNT(C868)=0,COUNT(D868)=0),"Check dates",IF(D868&lt;C868,"Check dates",IF(ROUND(E868-IF(F868="",0,F868),2)=0,"Paid",IF(Setup!$B$4="","Set as-of date",IF(D868=Setup!$B$4,"Due today",IF(D868&lt;Setup!$B$4,IF(IF(F868="",0,F868)&gt;0,"Partially paid · overdue","Overdue"),IF(IF(F868="",0,F868)&gt;0,"Partially paid","Open"))))))))))))</f>
        <v/>
      </c>
      <c r="J868" s="15" t="str">
        <f>IF(OR(I868="Overdue",I868="Partially paid · overdue"),DATEDIF(D868,Setup!$B$4,"D"),IF(OR(I868="Open",I868="Partially paid",I868="Due today"),0,""))</f>
        <v/>
      </c>
      <c r="K868" s="5"/>
      <c r="L868" t="str">
        <f>IF(A868="","","k"&amp;SUBSTITUTE(SUBSTITUTE(SUBSTITUTE(SUBSTITUTE(SUBSTITUTE(SUBSTITUTE(A868,"~","{t}"),"*","{s}"),"?","{q}"),"&lt;","{lt}"),"&gt;","{gt}"),"=","{eq}"))</f>
        <v/>
      </c>
    </row>
    <row r="869" spans="1:12" x14ac:dyDescent="0.25">
      <c r="A869" s="5"/>
      <c r="B869" s="5"/>
      <c r="C869" s="8"/>
      <c r="D869" s="8"/>
      <c r="E869" s="12"/>
      <c r="F869" s="12"/>
      <c r="G869" s="13" t="str">
        <f>IF(OR(I869="Open",I869="Partially paid",I869="Due today",I869="Overdue",I869="Partially paid · overdue",I869="Paid",I869="Set as-of date"),ROUND(E869-IF(F869="",0,F869),2),"")</f>
        <v/>
      </c>
      <c r="H869" s="8"/>
      <c r="I869" s="14" t="str">
        <f>IF(AND(A869="",B869="",C869="",D869="",E869="",F869="",H869=""),"",IF(OR(A869="",B869="",C869="",D869="",E869=""),"Incomplete",IF(COUNTIF($L$5:$L$1004,L869)&gt;1,"Check invoice #",IF(OR(COUNT(E869)=0,AND(F869&lt;&gt;"",COUNT(F869)=0)),"Check payment",IF(OR(E869&lt;0,IF(F869="",0,F869)&lt;0,IF(F869="",0,F869)&gt;E869),"Check payment",IF(OR(COUNT(C869)=0,COUNT(D869)=0),"Check dates",IF(D869&lt;C869,"Check dates",IF(ROUND(E869-IF(F869="",0,F869),2)=0,"Paid",IF(Setup!$B$4="","Set as-of date",IF(D869=Setup!$B$4,"Due today",IF(D869&lt;Setup!$B$4,IF(IF(F869="",0,F869)&gt;0,"Partially paid · overdue","Overdue"),IF(IF(F869="",0,F869)&gt;0,"Partially paid","Open"))))))))))))</f>
        <v/>
      </c>
      <c r="J869" s="15" t="str">
        <f>IF(OR(I869="Overdue",I869="Partially paid · overdue"),DATEDIF(D869,Setup!$B$4,"D"),IF(OR(I869="Open",I869="Partially paid",I869="Due today"),0,""))</f>
        <v/>
      </c>
      <c r="K869" s="5"/>
      <c r="L869" t="str">
        <f>IF(A869="","","k"&amp;SUBSTITUTE(SUBSTITUTE(SUBSTITUTE(SUBSTITUTE(SUBSTITUTE(SUBSTITUTE(A869,"~","{t}"),"*","{s}"),"?","{q}"),"&lt;","{lt}"),"&gt;","{gt}"),"=","{eq}"))</f>
        <v/>
      </c>
    </row>
    <row r="870" spans="1:12" x14ac:dyDescent="0.25">
      <c r="A870" s="5"/>
      <c r="B870" s="5"/>
      <c r="C870" s="8"/>
      <c r="D870" s="8"/>
      <c r="E870" s="12"/>
      <c r="F870" s="12"/>
      <c r="G870" s="13" t="str">
        <f>IF(OR(I870="Open",I870="Partially paid",I870="Due today",I870="Overdue",I870="Partially paid · overdue",I870="Paid",I870="Set as-of date"),ROUND(E870-IF(F870="",0,F870),2),"")</f>
        <v/>
      </c>
      <c r="H870" s="8"/>
      <c r="I870" s="14" t="str">
        <f>IF(AND(A870="",B870="",C870="",D870="",E870="",F870="",H870=""),"",IF(OR(A870="",B870="",C870="",D870="",E870=""),"Incomplete",IF(COUNTIF($L$5:$L$1004,L870)&gt;1,"Check invoice #",IF(OR(COUNT(E870)=0,AND(F870&lt;&gt;"",COUNT(F870)=0)),"Check payment",IF(OR(E870&lt;0,IF(F870="",0,F870)&lt;0,IF(F870="",0,F870)&gt;E870),"Check payment",IF(OR(COUNT(C870)=0,COUNT(D870)=0),"Check dates",IF(D870&lt;C870,"Check dates",IF(ROUND(E870-IF(F870="",0,F870),2)=0,"Paid",IF(Setup!$B$4="","Set as-of date",IF(D870=Setup!$B$4,"Due today",IF(D870&lt;Setup!$B$4,IF(IF(F870="",0,F870)&gt;0,"Partially paid · overdue","Overdue"),IF(IF(F870="",0,F870)&gt;0,"Partially paid","Open"))))))))))))</f>
        <v/>
      </c>
      <c r="J870" s="15" t="str">
        <f>IF(OR(I870="Overdue",I870="Partially paid · overdue"),DATEDIF(D870,Setup!$B$4,"D"),IF(OR(I870="Open",I870="Partially paid",I870="Due today"),0,""))</f>
        <v/>
      </c>
      <c r="K870" s="5"/>
      <c r="L870" t="str">
        <f>IF(A870="","","k"&amp;SUBSTITUTE(SUBSTITUTE(SUBSTITUTE(SUBSTITUTE(SUBSTITUTE(SUBSTITUTE(A870,"~","{t}"),"*","{s}"),"?","{q}"),"&lt;","{lt}"),"&gt;","{gt}"),"=","{eq}"))</f>
        <v/>
      </c>
    </row>
    <row r="871" spans="1:12" x14ac:dyDescent="0.25">
      <c r="A871" s="5"/>
      <c r="B871" s="5"/>
      <c r="C871" s="8"/>
      <c r="D871" s="8"/>
      <c r="E871" s="12"/>
      <c r="F871" s="12"/>
      <c r="G871" s="13" t="str">
        <f>IF(OR(I871="Open",I871="Partially paid",I871="Due today",I871="Overdue",I871="Partially paid · overdue",I871="Paid",I871="Set as-of date"),ROUND(E871-IF(F871="",0,F871),2),"")</f>
        <v/>
      </c>
      <c r="H871" s="8"/>
      <c r="I871" s="14" t="str">
        <f>IF(AND(A871="",B871="",C871="",D871="",E871="",F871="",H871=""),"",IF(OR(A871="",B871="",C871="",D871="",E871=""),"Incomplete",IF(COUNTIF($L$5:$L$1004,L871)&gt;1,"Check invoice #",IF(OR(COUNT(E871)=0,AND(F871&lt;&gt;"",COUNT(F871)=0)),"Check payment",IF(OR(E871&lt;0,IF(F871="",0,F871)&lt;0,IF(F871="",0,F871)&gt;E871),"Check payment",IF(OR(COUNT(C871)=0,COUNT(D871)=0),"Check dates",IF(D871&lt;C871,"Check dates",IF(ROUND(E871-IF(F871="",0,F871),2)=0,"Paid",IF(Setup!$B$4="","Set as-of date",IF(D871=Setup!$B$4,"Due today",IF(D871&lt;Setup!$B$4,IF(IF(F871="",0,F871)&gt;0,"Partially paid · overdue","Overdue"),IF(IF(F871="",0,F871)&gt;0,"Partially paid","Open"))))))))))))</f>
        <v/>
      </c>
      <c r="J871" s="15" t="str">
        <f>IF(OR(I871="Overdue",I871="Partially paid · overdue"),DATEDIF(D871,Setup!$B$4,"D"),IF(OR(I871="Open",I871="Partially paid",I871="Due today"),0,""))</f>
        <v/>
      </c>
      <c r="K871" s="5"/>
      <c r="L871" t="str">
        <f>IF(A871="","","k"&amp;SUBSTITUTE(SUBSTITUTE(SUBSTITUTE(SUBSTITUTE(SUBSTITUTE(SUBSTITUTE(A871,"~","{t}"),"*","{s}"),"?","{q}"),"&lt;","{lt}"),"&gt;","{gt}"),"=","{eq}"))</f>
        <v/>
      </c>
    </row>
    <row r="872" spans="1:12" x14ac:dyDescent="0.25">
      <c r="A872" s="5"/>
      <c r="B872" s="5"/>
      <c r="C872" s="8"/>
      <c r="D872" s="8"/>
      <c r="E872" s="12"/>
      <c r="F872" s="12"/>
      <c r="G872" s="13" t="str">
        <f>IF(OR(I872="Open",I872="Partially paid",I872="Due today",I872="Overdue",I872="Partially paid · overdue",I872="Paid",I872="Set as-of date"),ROUND(E872-IF(F872="",0,F872),2),"")</f>
        <v/>
      </c>
      <c r="H872" s="8"/>
      <c r="I872" s="14" t="str">
        <f>IF(AND(A872="",B872="",C872="",D872="",E872="",F872="",H872=""),"",IF(OR(A872="",B872="",C872="",D872="",E872=""),"Incomplete",IF(COUNTIF($L$5:$L$1004,L872)&gt;1,"Check invoice #",IF(OR(COUNT(E872)=0,AND(F872&lt;&gt;"",COUNT(F872)=0)),"Check payment",IF(OR(E872&lt;0,IF(F872="",0,F872)&lt;0,IF(F872="",0,F872)&gt;E872),"Check payment",IF(OR(COUNT(C872)=0,COUNT(D872)=0),"Check dates",IF(D872&lt;C872,"Check dates",IF(ROUND(E872-IF(F872="",0,F872),2)=0,"Paid",IF(Setup!$B$4="","Set as-of date",IF(D872=Setup!$B$4,"Due today",IF(D872&lt;Setup!$B$4,IF(IF(F872="",0,F872)&gt;0,"Partially paid · overdue","Overdue"),IF(IF(F872="",0,F872)&gt;0,"Partially paid","Open"))))))))))))</f>
        <v/>
      </c>
      <c r="J872" s="15" t="str">
        <f>IF(OR(I872="Overdue",I872="Partially paid · overdue"),DATEDIF(D872,Setup!$B$4,"D"),IF(OR(I872="Open",I872="Partially paid",I872="Due today"),0,""))</f>
        <v/>
      </c>
      <c r="K872" s="5"/>
      <c r="L872" t="str">
        <f>IF(A872="","","k"&amp;SUBSTITUTE(SUBSTITUTE(SUBSTITUTE(SUBSTITUTE(SUBSTITUTE(SUBSTITUTE(A872,"~","{t}"),"*","{s}"),"?","{q}"),"&lt;","{lt}"),"&gt;","{gt}"),"=","{eq}"))</f>
        <v/>
      </c>
    </row>
    <row r="873" spans="1:12" x14ac:dyDescent="0.25">
      <c r="A873" s="5"/>
      <c r="B873" s="5"/>
      <c r="C873" s="8"/>
      <c r="D873" s="8"/>
      <c r="E873" s="12"/>
      <c r="F873" s="12"/>
      <c r="G873" s="13" t="str">
        <f>IF(OR(I873="Open",I873="Partially paid",I873="Due today",I873="Overdue",I873="Partially paid · overdue",I873="Paid",I873="Set as-of date"),ROUND(E873-IF(F873="",0,F873),2),"")</f>
        <v/>
      </c>
      <c r="H873" s="8"/>
      <c r="I873" s="14" t="str">
        <f>IF(AND(A873="",B873="",C873="",D873="",E873="",F873="",H873=""),"",IF(OR(A873="",B873="",C873="",D873="",E873=""),"Incomplete",IF(COUNTIF($L$5:$L$1004,L873)&gt;1,"Check invoice #",IF(OR(COUNT(E873)=0,AND(F873&lt;&gt;"",COUNT(F873)=0)),"Check payment",IF(OR(E873&lt;0,IF(F873="",0,F873)&lt;0,IF(F873="",0,F873)&gt;E873),"Check payment",IF(OR(COUNT(C873)=0,COUNT(D873)=0),"Check dates",IF(D873&lt;C873,"Check dates",IF(ROUND(E873-IF(F873="",0,F873),2)=0,"Paid",IF(Setup!$B$4="","Set as-of date",IF(D873=Setup!$B$4,"Due today",IF(D873&lt;Setup!$B$4,IF(IF(F873="",0,F873)&gt;0,"Partially paid · overdue","Overdue"),IF(IF(F873="",0,F873)&gt;0,"Partially paid","Open"))))))))))))</f>
        <v/>
      </c>
      <c r="J873" s="15" t="str">
        <f>IF(OR(I873="Overdue",I873="Partially paid · overdue"),DATEDIF(D873,Setup!$B$4,"D"),IF(OR(I873="Open",I873="Partially paid",I873="Due today"),0,""))</f>
        <v/>
      </c>
      <c r="K873" s="5"/>
      <c r="L873" t="str">
        <f>IF(A873="","","k"&amp;SUBSTITUTE(SUBSTITUTE(SUBSTITUTE(SUBSTITUTE(SUBSTITUTE(SUBSTITUTE(A873,"~","{t}"),"*","{s}"),"?","{q}"),"&lt;","{lt}"),"&gt;","{gt}"),"=","{eq}"))</f>
        <v/>
      </c>
    </row>
    <row r="874" spans="1:12" x14ac:dyDescent="0.25">
      <c r="A874" s="5"/>
      <c r="B874" s="5"/>
      <c r="C874" s="8"/>
      <c r="D874" s="8"/>
      <c r="E874" s="12"/>
      <c r="F874" s="12"/>
      <c r="G874" s="13" t="str">
        <f>IF(OR(I874="Open",I874="Partially paid",I874="Due today",I874="Overdue",I874="Partially paid · overdue",I874="Paid",I874="Set as-of date"),ROUND(E874-IF(F874="",0,F874),2),"")</f>
        <v/>
      </c>
      <c r="H874" s="8"/>
      <c r="I874" s="14" t="str">
        <f>IF(AND(A874="",B874="",C874="",D874="",E874="",F874="",H874=""),"",IF(OR(A874="",B874="",C874="",D874="",E874=""),"Incomplete",IF(COUNTIF($L$5:$L$1004,L874)&gt;1,"Check invoice #",IF(OR(COUNT(E874)=0,AND(F874&lt;&gt;"",COUNT(F874)=0)),"Check payment",IF(OR(E874&lt;0,IF(F874="",0,F874)&lt;0,IF(F874="",0,F874)&gt;E874),"Check payment",IF(OR(COUNT(C874)=0,COUNT(D874)=0),"Check dates",IF(D874&lt;C874,"Check dates",IF(ROUND(E874-IF(F874="",0,F874),2)=0,"Paid",IF(Setup!$B$4="","Set as-of date",IF(D874=Setup!$B$4,"Due today",IF(D874&lt;Setup!$B$4,IF(IF(F874="",0,F874)&gt;0,"Partially paid · overdue","Overdue"),IF(IF(F874="",0,F874)&gt;0,"Partially paid","Open"))))))))))))</f>
        <v/>
      </c>
      <c r="J874" s="15" t="str">
        <f>IF(OR(I874="Overdue",I874="Partially paid · overdue"),DATEDIF(D874,Setup!$B$4,"D"),IF(OR(I874="Open",I874="Partially paid",I874="Due today"),0,""))</f>
        <v/>
      </c>
      <c r="K874" s="5"/>
      <c r="L874" t="str">
        <f>IF(A874="","","k"&amp;SUBSTITUTE(SUBSTITUTE(SUBSTITUTE(SUBSTITUTE(SUBSTITUTE(SUBSTITUTE(A874,"~","{t}"),"*","{s}"),"?","{q}"),"&lt;","{lt}"),"&gt;","{gt}"),"=","{eq}"))</f>
        <v/>
      </c>
    </row>
    <row r="875" spans="1:12" x14ac:dyDescent="0.25">
      <c r="A875" s="5"/>
      <c r="B875" s="5"/>
      <c r="C875" s="8"/>
      <c r="D875" s="8"/>
      <c r="E875" s="12"/>
      <c r="F875" s="12"/>
      <c r="G875" s="13" t="str">
        <f>IF(OR(I875="Open",I875="Partially paid",I875="Due today",I875="Overdue",I875="Partially paid · overdue",I875="Paid",I875="Set as-of date"),ROUND(E875-IF(F875="",0,F875),2),"")</f>
        <v/>
      </c>
      <c r="H875" s="8"/>
      <c r="I875" s="14" t="str">
        <f>IF(AND(A875="",B875="",C875="",D875="",E875="",F875="",H875=""),"",IF(OR(A875="",B875="",C875="",D875="",E875=""),"Incomplete",IF(COUNTIF($L$5:$L$1004,L875)&gt;1,"Check invoice #",IF(OR(COUNT(E875)=0,AND(F875&lt;&gt;"",COUNT(F875)=0)),"Check payment",IF(OR(E875&lt;0,IF(F875="",0,F875)&lt;0,IF(F875="",0,F875)&gt;E875),"Check payment",IF(OR(COUNT(C875)=0,COUNT(D875)=0),"Check dates",IF(D875&lt;C875,"Check dates",IF(ROUND(E875-IF(F875="",0,F875),2)=0,"Paid",IF(Setup!$B$4="","Set as-of date",IF(D875=Setup!$B$4,"Due today",IF(D875&lt;Setup!$B$4,IF(IF(F875="",0,F875)&gt;0,"Partially paid · overdue","Overdue"),IF(IF(F875="",0,F875)&gt;0,"Partially paid","Open"))))))))))))</f>
        <v/>
      </c>
      <c r="J875" s="15" t="str">
        <f>IF(OR(I875="Overdue",I875="Partially paid · overdue"),DATEDIF(D875,Setup!$B$4,"D"),IF(OR(I875="Open",I875="Partially paid",I875="Due today"),0,""))</f>
        <v/>
      </c>
      <c r="K875" s="5"/>
      <c r="L875" t="str">
        <f>IF(A875="","","k"&amp;SUBSTITUTE(SUBSTITUTE(SUBSTITUTE(SUBSTITUTE(SUBSTITUTE(SUBSTITUTE(A875,"~","{t}"),"*","{s}"),"?","{q}"),"&lt;","{lt}"),"&gt;","{gt}"),"=","{eq}"))</f>
        <v/>
      </c>
    </row>
    <row r="876" spans="1:12" x14ac:dyDescent="0.25">
      <c r="A876" s="5"/>
      <c r="B876" s="5"/>
      <c r="C876" s="8"/>
      <c r="D876" s="8"/>
      <c r="E876" s="12"/>
      <c r="F876" s="12"/>
      <c r="G876" s="13" t="str">
        <f>IF(OR(I876="Open",I876="Partially paid",I876="Due today",I876="Overdue",I876="Partially paid · overdue",I876="Paid",I876="Set as-of date"),ROUND(E876-IF(F876="",0,F876),2),"")</f>
        <v/>
      </c>
      <c r="H876" s="8"/>
      <c r="I876" s="14" t="str">
        <f>IF(AND(A876="",B876="",C876="",D876="",E876="",F876="",H876=""),"",IF(OR(A876="",B876="",C876="",D876="",E876=""),"Incomplete",IF(COUNTIF($L$5:$L$1004,L876)&gt;1,"Check invoice #",IF(OR(COUNT(E876)=0,AND(F876&lt;&gt;"",COUNT(F876)=0)),"Check payment",IF(OR(E876&lt;0,IF(F876="",0,F876)&lt;0,IF(F876="",0,F876)&gt;E876),"Check payment",IF(OR(COUNT(C876)=0,COUNT(D876)=0),"Check dates",IF(D876&lt;C876,"Check dates",IF(ROUND(E876-IF(F876="",0,F876),2)=0,"Paid",IF(Setup!$B$4="","Set as-of date",IF(D876=Setup!$B$4,"Due today",IF(D876&lt;Setup!$B$4,IF(IF(F876="",0,F876)&gt;0,"Partially paid · overdue","Overdue"),IF(IF(F876="",0,F876)&gt;0,"Partially paid","Open"))))))))))))</f>
        <v/>
      </c>
      <c r="J876" s="15" t="str">
        <f>IF(OR(I876="Overdue",I876="Partially paid · overdue"),DATEDIF(D876,Setup!$B$4,"D"),IF(OR(I876="Open",I876="Partially paid",I876="Due today"),0,""))</f>
        <v/>
      </c>
      <c r="K876" s="5"/>
      <c r="L876" t="str">
        <f>IF(A876="","","k"&amp;SUBSTITUTE(SUBSTITUTE(SUBSTITUTE(SUBSTITUTE(SUBSTITUTE(SUBSTITUTE(A876,"~","{t}"),"*","{s}"),"?","{q}"),"&lt;","{lt}"),"&gt;","{gt}"),"=","{eq}"))</f>
        <v/>
      </c>
    </row>
    <row r="877" spans="1:12" x14ac:dyDescent="0.25">
      <c r="A877" s="5"/>
      <c r="B877" s="5"/>
      <c r="C877" s="8"/>
      <c r="D877" s="8"/>
      <c r="E877" s="12"/>
      <c r="F877" s="12"/>
      <c r="G877" s="13" t="str">
        <f>IF(OR(I877="Open",I877="Partially paid",I877="Due today",I877="Overdue",I877="Partially paid · overdue",I877="Paid",I877="Set as-of date"),ROUND(E877-IF(F877="",0,F877),2),"")</f>
        <v/>
      </c>
      <c r="H877" s="8"/>
      <c r="I877" s="14" t="str">
        <f>IF(AND(A877="",B877="",C877="",D877="",E877="",F877="",H877=""),"",IF(OR(A877="",B877="",C877="",D877="",E877=""),"Incomplete",IF(COUNTIF($L$5:$L$1004,L877)&gt;1,"Check invoice #",IF(OR(COUNT(E877)=0,AND(F877&lt;&gt;"",COUNT(F877)=0)),"Check payment",IF(OR(E877&lt;0,IF(F877="",0,F877)&lt;0,IF(F877="",0,F877)&gt;E877),"Check payment",IF(OR(COUNT(C877)=0,COUNT(D877)=0),"Check dates",IF(D877&lt;C877,"Check dates",IF(ROUND(E877-IF(F877="",0,F877),2)=0,"Paid",IF(Setup!$B$4="","Set as-of date",IF(D877=Setup!$B$4,"Due today",IF(D877&lt;Setup!$B$4,IF(IF(F877="",0,F877)&gt;0,"Partially paid · overdue","Overdue"),IF(IF(F877="",0,F877)&gt;0,"Partially paid","Open"))))))))))))</f>
        <v/>
      </c>
      <c r="J877" s="15" t="str">
        <f>IF(OR(I877="Overdue",I877="Partially paid · overdue"),DATEDIF(D877,Setup!$B$4,"D"),IF(OR(I877="Open",I877="Partially paid",I877="Due today"),0,""))</f>
        <v/>
      </c>
      <c r="K877" s="5"/>
      <c r="L877" t="str">
        <f>IF(A877="","","k"&amp;SUBSTITUTE(SUBSTITUTE(SUBSTITUTE(SUBSTITUTE(SUBSTITUTE(SUBSTITUTE(A877,"~","{t}"),"*","{s}"),"?","{q}"),"&lt;","{lt}"),"&gt;","{gt}"),"=","{eq}"))</f>
        <v/>
      </c>
    </row>
    <row r="878" spans="1:12" x14ac:dyDescent="0.25">
      <c r="A878" s="5"/>
      <c r="B878" s="5"/>
      <c r="C878" s="8"/>
      <c r="D878" s="8"/>
      <c r="E878" s="12"/>
      <c r="F878" s="12"/>
      <c r="G878" s="13" t="str">
        <f>IF(OR(I878="Open",I878="Partially paid",I878="Due today",I878="Overdue",I878="Partially paid · overdue",I878="Paid",I878="Set as-of date"),ROUND(E878-IF(F878="",0,F878),2),"")</f>
        <v/>
      </c>
      <c r="H878" s="8"/>
      <c r="I878" s="14" t="str">
        <f>IF(AND(A878="",B878="",C878="",D878="",E878="",F878="",H878=""),"",IF(OR(A878="",B878="",C878="",D878="",E878=""),"Incomplete",IF(COUNTIF($L$5:$L$1004,L878)&gt;1,"Check invoice #",IF(OR(COUNT(E878)=0,AND(F878&lt;&gt;"",COUNT(F878)=0)),"Check payment",IF(OR(E878&lt;0,IF(F878="",0,F878)&lt;0,IF(F878="",0,F878)&gt;E878),"Check payment",IF(OR(COUNT(C878)=0,COUNT(D878)=0),"Check dates",IF(D878&lt;C878,"Check dates",IF(ROUND(E878-IF(F878="",0,F878),2)=0,"Paid",IF(Setup!$B$4="","Set as-of date",IF(D878=Setup!$B$4,"Due today",IF(D878&lt;Setup!$B$4,IF(IF(F878="",0,F878)&gt;0,"Partially paid · overdue","Overdue"),IF(IF(F878="",0,F878)&gt;0,"Partially paid","Open"))))))))))))</f>
        <v/>
      </c>
      <c r="J878" s="15" t="str">
        <f>IF(OR(I878="Overdue",I878="Partially paid · overdue"),DATEDIF(D878,Setup!$B$4,"D"),IF(OR(I878="Open",I878="Partially paid",I878="Due today"),0,""))</f>
        <v/>
      </c>
      <c r="K878" s="5"/>
      <c r="L878" t="str">
        <f>IF(A878="","","k"&amp;SUBSTITUTE(SUBSTITUTE(SUBSTITUTE(SUBSTITUTE(SUBSTITUTE(SUBSTITUTE(A878,"~","{t}"),"*","{s}"),"?","{q}"),"&lt;","{lt}"),"&gt;","{gt}"),"=","{eq}"))</f>
        <v/>
      </c>
    </row>
    <row r="879" spans="1:12" x14ac:dyDescent="0.25">
      <c r="A879" s="5"/>
      <c r="B879" s="5"/>
      <c r="C879" s="8"/>
      <c r="D879" s="8"/>
      <c r="E879" s="12"/>
      <c r="F879" s="12"/>
      <c r="G879" s="13" t="str">
        <f>IF(OR(I879="Open",I879="Partially paid",I879="Due today",I879="Overdue",I879="Partially paid · overdue",I879="Paid",I879="Set as-of date"),ROUND(E879-IF(F879="",0,F879),2),"")</f>
        <v/>
      </c>
      <c r="H879" s="8"/>
      <c r="I879" s="14" t="str">
        <f>IF(AND(A879="",B879="",C879="",D879="",E879="",F879="",H879=""),"",IF(OR(A879="",B879="",C879="",D879="",E879=""),"Incomplete",IF(COUNTIF($L$5:$L$1004,L879)&gt;1,"Check invoice #",IF(OR(COUNT(E879)=0,AND(F879&lt;&gt;"",COUNT(F879)=0)),"Check payment",IF(OR(E879&lt;0,IF(F879="",0,F879)&lt;0,IF(F879="",0,F879)&gt;E879),"Check payment",IF(OR(COUNT(C879)=0,COUNT(D879)=0),"Check dates",IF(D879&lt;C879,"Check dates",IF(ROUND(E879-IF(F879="",0,F879),2)=0,"Paid",IF(Setup!$B$4="","Set as-of date",IF(D879=Setup!$B$4,"Due today",IF(D879&lt;Setup!$B$4,IF(IF(F879="",0,F879)&gt;0,"Partially paid · overdue","Overdue"),IF(IF(F879="",0,F879)&gt;0,"Partially paid","Open"))))))))))))</f>
        <v/>
      </c>
      <c r="J879" s="15" t="str">
        <f>IF(OR(I879="Overdue",I879="Partially paid · overdue"),DATEDIF(D879,Setup!$B$4,"D"),IF(OR(I879="Open",I879="Partially paid",I879="Due today"),0,""))</f>
        <v/>
      </c>
      <c r="K879" s="5"/>
      <c r="L879" t="str">
        <f>IF(A879="","","k"&amp;SUBSTITUTE(SUBSTITUTE(SUBSTITUTE(SUBSTITUTE(SUBSTITUTE(SUBSTITUTE(A879,"~","{t}"),"*","{s}"),"?","{q}"),"&lt;","{lt}"),"&gt;","{gt}"),"=","{eq}"))</f>
        <v/>
      </c>
    </row>
    <row r="880" spans="1:12" x14ac:dyDescent="0.25">
      <c r="A880" s="5"/>
      <c r="B880" s="5"/>
      <c r="C880" s="8"/>
      <c r="D880" s="8"/>
      <c r="E880" s="12"/>
      <c r="F880" s="12"/>
      <c r="G880" s="13" t="str">
        <f>IF(OR(I880="Open",I880="Partially paid",I880="Due today",I880="Overdue",I880="Partially paid · overdue",I880="Paid",I880="Set as-of date"),ROUND(E880-IF(F880="",0,F880),2),"")</f>
        <v/>
      </c>
      <c r="H880" s="8"/>
      <c r="I880" s="14" t="str">
        <f>IF(AND(A880="",B880="",C880="",D880="",E880="",F880="",H880=""),"",IF(OR(A880="",B880="",C880="",D880="",E880=""),"Incomplete",IF(COUNTIF($L$5:$L$1004,L880)&gt;1,"Check invoice #",IF(OR(COUNT(E880)=0,AND(F880&lt;&gt;"",COUNT(F880)=0)),"Check payment",IF(OR(E880&lt;0,IF(F880="",0,F880)&lt;0,IF(F880="",0,F880)&gt;E880),"Check payment",IF(OR(COUNT(C880)=0,COUNT(D880)=0),"Check dates",IF(D880&lt;C880,"Check dates",IF(ROUND(E880-IF(F880="",0,F880),2)=0,"Paid",IF(Setup!$B$4="","Set as-of date",IF(D880=Setup!$B$4,"Due today",IF(D880&lt;Setup!$B$4,IF(IF(F880="",0,F880)&gt;0,"Partially paid · overdue","Overdue"),IF(IF(F880="",0,F880)&gt;0,"Partially paid","Open"))))))))))))</f>
        <v/>
      </c>
      <c r="J880" s="15" t="str">
        <f>IF(OR(I880="Overdue",I880="Partially paid · overdue"),DATEDIF(D880,Setup!$B$4,"D"),IF(OR(I880="Open",I880="Partially paid",I880="Due today"),0,""))</f>
        <v/>
      </c>
      <c r="K880" s="5"/>
      <c r="L880" t="str">
        <f>IF(A880="","","k"&amp;SUBSTITUTE(SUBSTITUTE(SUBSTITUTE(SUBSTITUTE(SUBSTITUTE(SUBSTITUTE(A880,"~","{t}"),"*","{s}"),"?","{q}"),"&lt;","{lt}"),"&gt;","{gt}"),"=","{eq}"))</f>
        <v/>
      </c>
    </row>
    <row r="881" spans="1:12" x14ac:dyDescent="0.25">
      <c r="A881" s="5"/>
      <c r="B881" s="5"/>
      <c r="C881" s="8"/>
      <c r="D881" s="8"/>
      <c r="E881" s="12"/>
      <c r="F881" s="12"/>
      <c r="G881" s="13" t="str">
        <f>IF(OR(I881="Open",I881="Partially paid",I881="Due today",I881="Overdue",I881="Partially paid · overdue",I881="Paid",I881="Set as-of date"),ROUND(E881-IF(F881="",0,F881),2),"")</f>
        <v/>
      </c>
      <c r="H881" s="8"/>
      <c r="I881" s="14" t="str">
        <f>IF(AND(A881="",B881="",C881="",D881="",E881="",F881="",H881=""),"",IF(OR(A881="",B881="",C881="",D881="",E881=""),"Incomplete",IF(COUNTIF($L$5:$L$1004,L881)&gt;1,"Check invoice #",IF(OR(COUNT(E881)=0,AND(F881&lt;&gt;"",COUNT(F881)=0)),"Check payment",IF(OR(E881&lt;0,IF(F881="",0,F881)&lt;0,IF(F881="",0,F881)&gt;E881),"Check payment",IF(OR(COUNT(C881)=0,COUNT(D881)=0),"Check dates",IF(D881&lt;C881,"Check dates",IF(ROUND(E881-IF(F881="",0,F881),2)=0,"Paid",IF(Setup!$B$4="","Set as-of date",IF(D881=Setup!$B$4,"Due today",IF(D881&lt;Setup!$B$4,IF(IF(F881="",0,F881)&gt;0,"Partially paid · overdue","Overdue"),IF(IF(F881="",0,F881)&gt;0,"Partially paid","Open"))))))))))))</f>
        <v/>
      </c>
      <c r="J881" s="15" t="str">
        <f>IF(OR(I881="Overdue",I881="Partially paid · overdue"),DATEDIF(D881,Setup!$B$4,"D"),IF(OR(I881="Open",I881="Partially paid",I881="Due today"),0,""))</f>
        <v/>
      </c>
      <c r="K881" s="5"/>
      <c r="L881" t="str">
        <f>IF(A881="","","k"&amp;SUBSTITUTE(SUBSTITUTE(SUBSTITUTE(SUBSTITUTE(SUBSTITUTE(SUBSTITUTE(A881,"~","{t}"),"*","{s}"),"?","{q}"),"&lt;","{lt}"),"&gt;","{gt}"),"=","{eq}"))</f>
        <v/>
      </c>
    </row>
    <row r="882" spans="1:12" x14ac:dyDescent="0.25">
      <c r="A882" s="5"/>
      <c r="B882" s="5"/>
      <c r="C882" s="8"/>
      <c r="D882" s="8"/>
      <c r="E882" s="12"/>
      <c r="F882" s="12"/>
      <c r="G882" s="13" t="str">
        <f>IF(OR(I882="Open",I882="Partially paid",I882="Due today",I882="Overdue",I882="Partially paid · overdue",I882="Paid",I882="Set as-of date"),ROUND(E882-IF(F882="",0,F882),2),"")</f>
        <v/>
      </c>
      <c r="H882" s="8"/>
      <c r="I882" s="14" t="str">
        <f>IF(AND(A882="",B882="",C882="",D882="",E882="",F882="",H882=""),"",IF(OR(A882="",B882="",C882="",D882="",E882=""),"Incomplete",IF(COUNTIF($L$5:$L$1004,L882)&gt;1,"Check invoice #",IF(OR(COUNT(E882)=0,AND(F882&lt;&gt;"",COUNT(F882)=0)),"Check payment",IF(OR(E882&lt;0,IF(F882="",0,F882)&lt;0,IF(F882="",0,F882)&gt;E882),"Check payment",IF(OR(COUNT(C882)=0,COUNT(D882)=0),"Check dates",IF(D882&lt;C882,"Check dates",IF(ROUND(E882-IF(F882="",0,F882),2)=0,"Paid",IF(Setup!$B$4="","Set as-of date",IF(D882=Setup!$B$4,"Due today",IF(D882&lt;Setup!$B$4,IF(IF(F882="",0,F882)&gt;0,"Partially paid · overdue","Overdue"),IF(IF(F882="",0,F882)&gt;0,"Partially paid","Open"))))))))))))</f>
        <v/>
      </c>
      <c r="J882" s="15" t="str">
        <f>IF(OR(I882="Overdue",I882="Partially paid · overdue"),DATEDIF(D882,Setup!$B$4,"D"),IF(OR(I882="Open",I882="Partially paid",I882="Due today"),0,""))</f>
        <v/>
      </c>
      <c r="K882" s="5"/>
      <c r="L882" t="str">
        <f>IF(A882="","","k"&amp;SUBSTITUTE(SUBSTITUTE(SUBSTITUTE(SUBSTITUTE(SUBSTITUTE(SUBSTITUTE(A882,"~","{t}"),"*","{s}"),"?","{q}"),"&lt;","{lt}"),"&gt;","{gt}"),"=","{eq}"))</f>
        <v/>
      </c>
    </row>
    <row r="883" spans="1:12" x14ac:dyDescent="0.25">
      <c r="A883" s="5"/>
      <c r="B883" s="5"/>
      <c r="C883" s="8"/>
      <c r="D883" s="8"/>
      <c r="E883" s="12"/>
      <c r="F883" s="12"/>
      <c r="G883" s="13" t="str">
        <f>IF(OR(I883="Open",I883="Partially paid",I883="Due today",I883="Overdue",I883="Partially paid · overdue",I883="Paid",I883="Set as-of date"),ROUND(E883-IF(F883="",0,F883),2),"")</f>
        <v/>
      </c>
      <c r="H883" s="8"/>
      <c r="I883" s="14" t="str">
        <f>IF(AND(A883="",B883="",C883="",D883="",E883="",F883="",H883=""),"",IF(OR(A883="",B883="",C883="",D883="",E883=""),"Incomplete",IF(COUNTIF($L$5:$L$1004,L883)&gt;1,"Check invoice #",IF(OR(COUNT(E883)=0,AND(F883&lt;&gt;"",COUNT(F883)=0)),"Check payment",IF(OR(E883&lt;0,IF(F883="",0,F883)&lt;0,IF(F883="",0,F883)&gt;E883),"Check payment",IF(OR(COUNT(C883)=0,COUNT(D883)=0),"Check dates",IF(D883&lt;C883,"Check dates",IF(ROUND(E883-IF(F883="",0,F883),2)=0,"Paid",IF(Setup!$B$4="","Set as-of date",IF(D883=Setup!$B$4,"Due today",IF(D883&lt;Setup!$B$4,IF(IF(F883="",0,F883)&gt;0,"Partially paid · overdue","Overdue"),IF(IF(F883="",0,F883)&gt;0,"Partially paid","Open"))))))))))))</f>
        <v/>
      </c>
      <c r="J883" s="15" t="str">
        <f>IF(OR(I883="Overdue",I883="Partially paid · overdue"),DATEDIF(D883,Setup!$B$4,"D"),IF(OR(I883="Open",I883="Partially paid",I883="Due today"),0,""))</f>
        <v/>
      </c>
      <c r="K883" s="5"/>
      <c r="L883" t="str">
        <f>IF(A883="","","k"&amp;SUBSTITUTE(SUBSTITUTE(SUBSTITUTE(SUBSTITUTE(SUBSTITUTE(SUBSTITUTE(A883,"~","{t}"),"*","{s}"),"?","{q}"),"&lt;","{lt}"),"&gt;","{gt}"),"=","{eq}"))</f>
        <v/>
      </c>
    </row>
    <row r="884" spans="1:12" x14ac:dyDescent="0.25">
      <c r="A884" s="5"/>
      <c r="B884" s="5"/>
      <c r="C884" s="8"/>
      <c r="D884" s="8"/>
      <c r="E884" s="12"/>
      <c r="F884" s="12"/>
      <c r="G884" s="13" t="str">
        <f>IF(OR(I884="Open",I884="Partially paid",I884="Due today",I884="Overdue",I884="Partially paid · overdue",I884="Paid",I884="Set as-of date"),ROUND(E884-IF(F884="",0,F884),2),"")</f>
        <v/>
      </c>
      <c r="H884" s="8"/>
      <c r="I884" s="14" t="str">
        <f>IF(AND(A884="",B884="",C884="",D884="",E884="",F884="",H884=""),"",IF(OR(A884="",B884="",C884="",D884="",E884=""),"Incomplete",IF(COUNTIF($L$5:$L$1004,L884)&gt;1,"Check invoice #",IF(OR(COUNT(E884)=0,AND(F884&lt;&gt;"",COUNT(F884)=0)),"Check payment",IF(OR(E884&lt;0,IF(F884="",0,F884)&lt;0,IF(F884="",0,F884)&gt;E884),"Check payment",IF(OR(COUNT(C884)=0,COUNT(D884)=0),"Check dates",IF(D884&lt;C884,"Check dates",IF(ROUND(E884-IF(F884="",0,F884),2)=0,"Paid",IF(Setup!$B$4="","Set as-of date",IF(D884=Setup!$B$4,"Due today",IF(D884&lt;Setup!$B$4,IF(IF(F884="",0,F884)&gt;0,"Partially paid · overdue","Overdue"),IF(IF(F884="",0,F884)&gt;0,"Partially paid","Open"))))))))))))</f>
        <v/>
      </c>
      <c r="J884" s="15" t="str">
        <f>IF(OR(I884="Overdue",I884="Partially paid · overdue"),DATEDIF(D884,Setup!$B$4,"D"),IF(OR(I884="Open",I884="Partially paid",I884="Due today"),0,""))</f>
        <v/>
      </c>
      <c r="K884" s="5"/>
      <c r="L884" t="str">
        <f>IF(A884="","","k"&amp;SUBSTITUTE(SUBSTITUTE(SUBSTITUTE(SUBSTITUTE(SUBSTITUTE(SUBSTITUTE(A884,"~","{t}"),"*","{s}"),"?","{q}"),"&lt;","{lt}"),"&gt;","{gt}"),"=","{eq}"))</f>
        <v/>
      </c>
    </row>
    <row r="885" spans="1:12" x14ac:dyDescent="0.25">
      <c r="A885" s="5"/>
      <c r="B885" s="5"/>
      <c r="C885" s="8"/>
      <c r="D885" s="8"/>
      <c r="E885" s="12"/>
      <c r="F885" s="12"/>
      <c r="G885" s="13" t="str">
        <f>IF(OR(I885="Open",I885="Partially paid",I885="Due today",I885="Overdue",I885="Partially paid · overdue",I885="Paid",I885="Set as-of date"),ROUND(E885-IF(F885="",0,F885),2),"")</f>
        <v/>
      </c>
      <c r="H885" s="8"/>
      <c r="I885" s="14" t="str">
        <f>IF(AND(A885="",B885="",C885="",D885="",E885="",F885="",H885=""),"",IF(OR(A885="",B885="",C885="",D885="",E885=""),"Incomplete",IF(COUNTIF($L$5:$L$1004,L885)&gt;1,"Check invoice #",IF(OR(COUNT(E885)=0,AND(F885&lt;&gt;"",COUNT(F885)=0)),"Check payment",IF(OR(E885&lt;0,IF(F885="",0,F885)&lt;0,IF(F885="",0,F885)&gt;E885),"Check payment",IF(OR(COUNT(C885)=0,COUNT(D885)=0),"Check dates",IF(D885&lt;C885,"Check dates",IF(ROUND(E885-IF(F885="",0,F885),2)=0,"Paid",IF(Setup!$B$4="","Set as-of date",IF(D885=Setup!$B$4,"Due today",IF(D885&lt;Setup!$B$4,IF(IF(F885="",0,F885)&gt;0,"Partially paid · overdue","Overdue"),IF(IF(F885="",0,F885)&gt;0,"Partially paid","Open"))))))))))))</f>
        <v/>
      </c>
      <c r="J885" s="15" t="str">
        <f>IF(OR(I885="Overdue",I885="Partially paid · overdue"),DATEDIF(D885,Setup!$B$4,"D"),IF(OR(I885="Open",I885="Partially paid",I885="Due today"),0,""))</f>
        <v/>
      </c>
      <c r="K885" s="5"/>
      <c r="L885" t="str">
        <f>IF(A885="","","k"&amp;SUBSTITUTE(SUBSTITUTE(SUBSTITUTE(SUBSTITUTE(SUBSTITUTE(SUBSTITUTE(A885,"~","{t}"),"*","{s}"),"?","{q}"),"&lt;","{lt}"),"&gt;","{gt}"),"=","{eq}"))</f>
        <v/>
      </c>
    </row>
    <row r="886" spans="1:12" x14ac:dyDescent="0.25">
      <c r="A886" s="5"/>
      <c r="B886" s="5"/>
      <c r="C886" s="8"/>
      <c r="D886" s="8"/>
      <c r="E886" s="12"/>
      <c r="F886" s="12"/>
      <c r="G886" s="13" t="str">
        <f>IF(OR(I886="Open",I886="Partially paid",I886="Due today",I886="Overdue",I886="Partially paid · overdue",I886="Paid",I886="Set as-of date"),ROUND(E886-IF(F886="",0,F886),2),"")</f>
        <v/>
      </c>
      <c r="H886" s="8"/>
      <c r="I886" s="14" t="str">
        <f>IF(AND(A886="",B886="",C886="",D886="",E886="",F886="",H886=""),"",IF(OR(A886="",B886="",C886="",D886="",E886=""),"Incomplete",IF(COUNTIF($L$5:$L$1004,L886)&gt;1,"Check invoice #",IF(OR(COUNT(E886)=0,AND(F886&lt;&gt;"",COUNT(F886)=0)),"Check payment",IF(OR(E886&lt;0,IF(F886="",0,F886)&lt;0,IF(F886="",0,F886)&gt;E886),"Check payment",IF(OR(COUNT(C886)=0,COUNT(D886)=0),"Check dates",IF(D886&lt;C886,"Check dates",IF(ROUND(E886-IF(F886="",0,F886),2)=0,"Paid",IF(Setup!$B$4="","Set as-of date",IF(D886=Setup!$B$4,"Due today",IF(D886&lt;Setup!$B$4,IF(IF(F886="",0,F886)&gt;0,"Partially paid · overdue","Overdue"),IF(IF(F886="",0,F886)&gt;0,"Partially paid","Open"))))))))))))</f>
        <v/>
      </c>
      <c r="J886" s="15" t="str">
        <f>IF(OR(I886="Overdue",I886="Partially paid · overdue"),DATEDIF(D886,Setup!$B$4,"D"),IF(OR(I886="Open",I886="Partially paid",I886="Due today"),0,""))</f>
        <v/>
      </c>
      <c r="K886" s="5"/>
      <c r="L886" t="str">
        <f>IF(A886="","","k"&amp;SUBSTITUTE(SUBSTITUTE(SUBSTITUTE(SUBSTITUTE(SUBSTITUTE(SUBSTITUTE(A886,"~","{t}"),"*","{s}"),"?","{q}"),"&lt;","{lt}"),"&gt;","{gt}"),"=","{eq}"))</f>
        <v/>
      </c>
    </row>
    <row r="887" spans="1:12" x14ac:dyDescent="0.25">
      <c r="A887" s="5"/>
      <c r="B887" s="5"/>
      <c r="C887" s="8"/>
      <c r="D887" s="8"/>
      <c r="E887" s="12"/>
      <c r="F887" s="12"/>
      <c r="G887" s="13" t="str">
        <f>IF(OR(I887="Open",I887="Partially paid",I887="Due today",I887="Overdue",I887="Partially paid · overdue",I887="Paid",I887="Set as-of date"),ROUND(E887-IF(F887="",0,F887),2),"")</f>
        <v/>
      </c>
      <c r="H887" s="8"/>
      <c r="I887" s="14" t="str">
        <f>IF(AND(A887="",B887="",C887="",D887="",E887="",F887="",H887=""),"",IF(OR(A887="",B887="",C887="",D887="",E887=""),"Incomplete",IF(COUNTIF($L$5:$L$1004,L887)&gt;1,"Check invoice #",IF(OR(COUNT(E887)=0,AND(F887&lt;&gt;"",COUNT(F887)=0)),"Check payment",IF(OR(E887&lt;0,IF(F887="",0,F887)&lt;0,IF(F887="",0,F887)&gt;E887),"Check payment",IF(OR(COUNT(C887)=0,COUNT(D887)=0),"Check dates",IF(D887&lt;C887,"Check dates",IF(ROUND(E887-IF(F887="",0,F887),2)=0,"Paid",IF(Setup!$B$4="","Set as-of date",IF(D887=Setup!$B$4,"Due today",IF(D887&lt;Setup!$B$4,IF(IF(F887="",0,F887)&gt;0,"Partially paid · overdue","Overdue"),IF(IF(F887="",0,F887)&gt;0,"Partially paid","Open"))))))))))))</f>
        <v/>
      </c>
      <c r="J887" s="15" t="str">
        <f>IF(OR(I887="Overdue",I887="Partially paid · overdue"),DATEDIF(D887,Setup!$B$4,"D"),IF(OR(I887="Open",I887="Partially paid",I887="Due today"),0,""))</f>
        <v/>
      </c>
      <c r="K887" s="5"/>
      <c r="L887" t="str">
        <f>IF(A887="","","k"&amp;SUBSTITUTE(SUBSTITUTE(SUBSTITUTE(SUBSTITUTE(SUBSTITUTE(SUBSTITUTE(A887,"~","{t}"),"*","{s}"),"?","{q}"),"&lt;","{lt}"),"&gt;","{gt}"),"=","{eq}"))</f>
        <v/>
      </c>
    </row>
    <row r="888" spans="1:12" x14ac:dyDescent="0.25">
      <c r="A888" s="5"/>
      <c r="B888" s="5"/>
      <c r="C888" s="8"/>
      <c r="D888" s="8"/>
      <c r="E888" s="12"/>
      <c r="F888" s="12"/>
      <c r="G888" s="13" t="str">
        <f>IF(OR(I888="Open",I888="Partially paid",I888="Due today",I888="Overdue",I888="Partially paid · overdue",I888="Paid",I888="Set as-of date"),ROUND(E888-IF(F888="",0,F888),2),"")</f>
        <v/>
      </c>
      <c r="H888" s="8"/>
      <c r="I888" s="14" t="str">
        <f>IF(AND(A888="",B888="",C888="",D888="",E888="",F888="",H888=""),"",IF(OR(A888="",B888="",C888="",D888="",E888=""),"Incomplete",IF(COUNTIF($L$5:$L$1004,L888)&gt;1,"Check invoice #",IF(OR(COUNT(E888)=0,AND(F888&lt;&gt;"",COUNT(F888)=0)),"Check payment",IF(OR(E888&lt;0,IF(F888="",0,F888)&lt;0,IF(F888="",0,F888)&gt;E888),"Check payment",IF(OR(COUNT(C888)=0,COUNT(D888)=0),"Check dates",IF(D888&lt;C888,"Check dates",IF(ROUND(E888-IF(F888="",0,F888),2)=0,"Paid",IF(Setup!$B$4="","Set as-of date",IF(D888=Setup!$B$4,"Due today",IF(D888&lt;Setup!$B$4,IF(IF(F888="",0,F888)&gt;0,"Partially paid · overdue","Overdue"),IF(IF(F888="",0,F888)&gt;0,"Partially paid","Open"))))))))))))</f>
        <v/>
      </c>
      <c r="J888" s="15" t="str">
        <f>IF(OR(I888="Overdue",I888="Partially paid · overdue"),DATEDIF(D888,Setup!$B$4,"D"),IF(OR(I888="Open",I888="Partially paid",I888="Due today"),0,""))</f>
        <v/>
      </c>
      <c r="K888" s="5"/>
      <c r="L888" t="str">
        <f>IF(A888="","","k"&amp;SUBSTITUTE(SUBSTITUTE(SUBSTITUTE(SUBSTITUTE(SUBSTITUTE(SUBSTITUTE(A888,"~","{t}"),"*","{s}"),"?","{q}"),"&lt;","{lt}"),"&gt;","{gt}"),"=","{eq}"))</f>
        <v/>
      </c>
    </row>
    <row r="889" spans="1:12" x14ac:dyDescent="0.25">
      <c r="A889" s="5"/>
      <c r="B889" s="5"/>
      <c r="C889" s="8"/>
      <c r="D889" s="8"/>
      <c r="E889" s="12"/>
      <c r="F889" s="12"/>
      <c r="G889" s="13" t="str">
        <f>IF(OR(I889="Open",I889="Partially paid",I889="Due today",I889="Overdue",I889="Partially paid · overdue",I889="Paid",I889="Set as-of date"),ROUND(E889-IF(F889="",0,F889),2),"")</f>
        <v/>
      </c>
      <c r="H889" s="8"/>
      <c r="I889" s="14" t="str">
        <f>IF(AND(A889="",B889="",C889="",D889="",E889="",F889="",H889=""),"",IF(OR(A889="",B889="",C889="",D889="",E889=""),"Incomplete",IF(COUNTIF($L$5:$L$1004,L889)&gt;1,"Check invoice #",IF(OR(COUNT(E889)=0,AND(F889&lt;&gt;"",COUNT(F889)=0)),"Check payment",IF(OR(E889&lt;0,IF(F889="",0,F889)&lt;0,IF(F889="",0,F889)&gt;E889),"Check payment",IF(OR(COUNT(C889)=0,COUNT(D889)=0),"Check dates",IF(D889&lt;C889,"Check dates",IF(ROUND(E889-IF(F889="",0,F889),2)=0,"Paid",IF(Setup!$B$4="","Set as-of date",IF(D889=Setup!$B$4,"Due today",IF(D889&lt;Setup!$B$4,IF(IF(F889="",0,F889)&gt;0,"Partially paid · overdue","Overdue"),IF(IF(F889="",0,F889)&gt;0,"Partially paid","Open"))))))))))))</f>
        <v/>
      </c>
      <c r="J889" s="15" t="str">
        <f>IF(OR(I889="Overdue",I889="Partially paid · overdue"),DATEDIF(D889,Setup!$B$4,"D"),IF(OR(I889="Open",I889="Partially paid",I889="Due today"),0,""))</f>
        <v/>
      </c>
      <c r="K889" s="5"/>
      <c r="L889" t="str">
        <f>IF(A889="","","k"&amp;SUBSTITUTE(SUBSTITUTE(SUBSTITUTE(SUBSTITUTE(SUBSTITUTE(SUBSTITUTE(A889,"~","{t}"),"*","{s}"),"?","{q}"),"&lt;","{lt}"),"&gt;","{gt}"),"=","{eq}"))</f>
        <v/>
      </c>
    </row>
    <row r="890" spans="1:12" x14ac:dyDescent="0.25">
      <c r="A890" s="5"/>
      <c r="B890" s="5"/>
      <c r="C890" s="8"/>
      <c r="D890" s="8"/>
      <c r="E890" s="12"/>
      <c r="F890" s="12"/>
      <c r="G890" s="13" t="str">
        <f>IF(OR(I890="Open",I890="Partially paid",I890="Due today",I890="Overdue",I890="Partially paid · overdue",I890="Paid",I890="Set as-of date"),ROUND(E890-IF(F890="",0,F890),2),"")</f>
        <v/>
      </c>
      <c r="H890" s="8"/>
      <c r="I890" s="14" t="str">
        <f>IF(AND(A890="",B890="",C890="",D890="",E890="",F890="",H890=""),"",IF(OR(A890="",B890="",C890="",D890="",E890=""),"Incomplete",IF(COUNTIF($L$5:$L$1004,L890)&gt;1,"Check invoice #",IF(OR(COUNT(E890)=0,AND(F890&lt;&gt;"",COUNT(F890)=0)),"Check payment",IF(OR(E890&lt;0,IF(F890="",0,F890)&lt;0,IF(F890="",0,F890)&gt;E890),"Check payment",IF(OR(COUNT(C890)=0,COUNT(D890)=0),"Check dates",IF(D890&lt;C890,"Check dates",IF(ROUND(E890-IF(F890="",0,F890),2)=0,"Paid",IF(Setup!$B$4="","Set as-of date",IF(D890=Setup!$B$4,"Due today",IF(D890&lt;Setup!$B$4,IF(IF(F890="",0,F890)&gt;0,"Partially paid · overdue","Overdue"),IF(IF(F890="",0,F890)&gt;0,"Partially paid","Open"))))))))))))</f>
        <v/>
      </c>
      <c r="J890" s="15" t="str">
        <f>IF(OR(I890="Overdue",I890="Partially paid · overdue"),DATEDIF(D890,Setup!$B$4,"D"),IF(OR(I890="Open",I890="Partially paid",I890="Due today"),0,""))</f>
        <v/>
      </c>
      <c r="K890" s="5"/>
      <c r="L890" t="str">
        <f>IF(A890="","","k"&amp;SUBSTITUTE(SUBSTITUTE(SUBSTITUTE(SUBSTITUTE(SUBSTITUTE(SUBSTITUTE(A890,"~","{t}"),"*","{s}"),"?","{q}"),"&lt;","{lt}"),"&gt;","{gt}"),"=","{eq}"))</f>
        <v/>
      </c>
    </row>
    <row r="891" spans="1:12" x14ac:dyDescent="0.25">
      <c r="A891" s="5"/>
      <c r="B891" s="5"/>
      <c r="C891" s="8"/>
      <c r="D891" s="8"/>
      <c r="E891" s="12"/>
      <c r="F891" s="12"/>
      <c r="G891" s="13" t="str">
        <f>IF(OR(I891="Open",I891="Partially paid",I891="Due today",I891="Overdue",I891="Partially paid · overdue",I891="Paid",I891="Set as-of date"),ROUND(E891-IF(F891="",0,F891),2),"")</f>
        <v/>
      </c>
      <c r="H891" s="8"/>
      <c r="I891" s="14" t="str">
        <f>IF(AND(A891="",B891="",C891="",D891="",E891="",F891="",H891=""),"",IF(OR(A891="",B891="",C891="",D891="",E891=""),"Incomplete",IF(COUNTIF($L$5:$L$1004,L891)&gt;1,"Check invoice #",IF(OR(COUNT(E891)=0,AND(F891&lt;&gt;"",COUNT(F891)=0)),"Check payment",IF(OR(E891&lt;0,IF(F891="",0,F891)&lt;0,IF(F891="",0,F891)&gt;E891),"Check payment",IF(OR(COUNT(C891)=0,COUNT(D891)=0),"Check dates",IF(D891&lt;C891,"Check dates",IF(ROUND(E891-IF(F891="",0,F891),2)=0,"Paid",IF(Setup!$B$4="","Set as-of date",IF(D891=Setup!$B$4,"Due today",IF(D891&lt;Setup!$B$4,IF(IF(F891="",0,F891)&gt;0,"Partially paid · overdue","Overdue"),IF(IF(F891="",0,F891)&gt;0,"Partially paid","Open"))))))))))))</f>
        <v/>
      </c>
      <c r="J891" s="15" t="str">
        <f>IF(OR(I891="Overdue",I891="Partially paid · overdue"),DATEDIF(D891,Setup!$B$4,"D"),IF(OR(I891="Open",I891="Partially paid",I891="Due today"),0,""))</f>
        <v/>
      </c>
      <c r="K891" s="5"/>
      <c r="L891" t="str">
        <f>IF(A891="","","k"&amp;SUBSTITUTE(SUBSTITUTE(SUBSTITUTE(SUBSTITUTE(SUBSTITUTE(SUBSTITUTE(A891,"~","{t}"),"*","{s}"),"?","{q}"),"&lt;","{lt}"),"&gt;","{gt}"),"=","{eq}"))</f>
        <v/>
      </c>
    </row>
    <row r="892" spans="1:12" x14ac:dyDescent="0.25">
      <c r="A892" s="5"/>
      <c r="B892" s="5"/>
      <c r="C892" s="8"/>
      <c r="D892" s="8"/>
      <c r="E892" s="12"/>
      <c r="F892" s="12"/>
      <c r="G892" s="13" t="str">
        <f>IF(OR(I892="Open",I892="Partially paid",I892="Due today",I892="Overdue",I892="Partially paid · overdue",I892="Paid",I892="Set as-of date"),ROUND(E892-IF(F892="",0,F892),2),"")</f>
        <v/>
      </c>
      <c r="H892" s="8"/>
      <c r="I892" s="14" t="str">
        <f>IF(AND(A892="",B892="",C892="",D892="",E892="",F892="",H892=""),"",IF(OR(A892="",B892="",C892="",D892="",E892=""),"Incomplete",IF(COUNTIF($L$5:$L$1004,L892)&gt;1,"Check invoice #",IF(OR(COUNT(E892)=0,AND(F892&lt;&gt;"",COUNT(F892)=0)),"Check payment",IF(OR(E892&lt;0,IF(F892="",0,F892)&lt;0,IF(F892="",0,F892)&gt;E892),"Check payment",IF(OR(COUNT(C892)=0,COUNT(D892)=0),"Check dates",IF(D892&lt;C892,"Check dates",IF(ROUND(E892-IF(F892="",0,F892),2)=0,"Paid",IF(Setup!$B$4="","Set as-of date",IF(D892=Setup!$B$4,"Due today",IF(D892&lt;Setup!$B$4,IF(IF(F892="",0,F892)&gt;0,"Partially paid · overdue","Overdue"),IF(IF(F892="",0,F892)&gt;0,"Partially paid","Open"))))))))))))</f>
        <v/>
      </c>
      <c r="J892" s="15" t="str">
        <f>IF(OR(I892="Overdue",I892="Partially paid · overdue"),DATEDIF(D892,Setup!$B$4,"D"),IF(OR(I892="Open",I892="Partially paid",I892="Due today"),0,""))</f>
        <v/>
      </c>
      <c r="K892" s="5"/>
      <c r="L892" t="str">
        <f>IF(A892="","","k"&amp;SUBSTITUTE(SUBSTITUTE(SUBSTITUTE(SUBSTITUTE(SUBSTITUTE(SUBSTITUTE(A892,"~","{t}"),"*","{s}"),"?","{q}"),"&lt;","{lt}"),"&gt;","{gt}"),"=","{eq}"))</f>
        <v/>
      </c>
    </row>
    <row r="893" spans="1:12" x14ac:dyDescent="0.25">
      <c r="A893" s="5"/>
      <c r="B893" s="5"/>
      <c r="C893" s="8"/>
      <c r="D893" s="8"/>
      <c r="E893" s="12"/>
      <c r="F893" s="12"/>
      <c r="G893" s="13" t="str">
        <f>IF(OR(I893="Open",I893="Partially paid",I893="Due today",I893="Overdue",I893="Partially paid · overdue",I893="Paid",I893="Set as-of date"),ROUND(E893-IF(F893="",0,F893),2),"")</f>
        <v/>
      </c>
      <c r="H893" s="8"/>
      <c r="I893" s="14" t="str">
        <f>IF(AND(A893="",B893="",C893="",D893="",E893="",F893="",H893=""),"",IF(OR(A893="",B893="",C893="",D893="",E893=""),"Incomplete",IF(COUNTIF($L$5:$L$1004,L893)&gt;1,"Check invoice #",IF(OR(COUNT(E893)=0,AND(F893&lt;&gt;"",COUNT(F893)=0)),"Check payment",IF(OR(E893&lt;0,IF(F893="",0,F893)&lt;0,IF(F893="",0,F893)&gt;E893),"Check payment",IF(OR(COUNT(C893)=0,COUNT(D893)=0),"Check dates",IF(D893&lt;C893,"Check dates",IF(ROUND(E893-IF(F893="",0,F893),2)=0,"Paid",IF(Setup!$B$4="","Set as-of date",IF(D893=Setup!$B$4,"Due today",IF(D893&lt;Setup!$B$4,IF(IF(F893="",0,F893)&gt;0,"Partially paid · overdue","Overdue"),IF(IF(F893="",0,F893)&gt;0,"Partially paid","Open"))))))))))))</f>
        <v/>
      </c>
      <c r="J893" s="15" t="str">
        <f>IF(OR(I893="Overdue",I893="Partially paid · overdue"),DATEDIF(D893,Setup!$B$4,"D"),IF(OR(I893="Open",I893="Partially paid",I893="Due today"),0,""))</f>
        <v/>
      </c>
      <c r="K893" s="5"/>
      <c r="L893" t="str">
        <f>IF(A893="","","k"&amp;SUBSTITUTE(SUBSTITUTE(SUBSTITUTE(SUBSTITUTE(SUBSTITUTE(SUBSTITUTE(A893,"~","{t}"),"*","{s}"),"?","{q}"),"&lt;","{lt}"),"&gt;","{gt}"),"=","{eq}"))</f>
        <v/>
      </c>
    </row>
    <row r="894" spans="1:12" x14ac:dyDescent="0.25">
      <c r="A894" s="5"/>
      <c r="B894" s="5"/>
      <c r="C894" s="8"/>
      <c r="D894" s="8"/>
      <c r="E894" s="12"/>
      <c r="F894" s="12"/>
      <c r="G894" s="13" t="str">
        <f>IF(OR(I894="Open",I894="Partially paid",I894="Due today",I894="Overdue",I894="Partially paid · overdue",I894="Paid",I894="Set as-of date"),ROUND(E894-IF(F894="",0,F894),2),"")</f>
        <v/>
      </c>
      <c r="H894" s="8"/>
      <c r="I894" s="14" t="str">
        <f>IF(AND(A894="",B894="",C894="",D894="",E894="",F894="",H894=""),"",IF(OR(A894="",B894="",C894="",D894="",E894=""),"Incomplete",IF(COUNTIF($L$5:$L$1004,L894)&gt;1,"Check invoice #",IF(OR(COUNT(E894)=0,AND(F894&lt;&gt;"",COUNT(F894)=0)),"Check payment",IF(OR(E894&lt;0,IF(F894="",0,F894)&lt;0,IF(F894="",0,F894)&gt;E894),"Check payment",IF(OR(COUNT(C894)=0,COUNT(D894)=0),"Check dates",IF(D894&lt;C894,"Check dates",IF(ROUND(E894-IF(F894="",0,F894),2)=0,"Paid",IF(Setup!$B$4="","Set as-of date",IF(D894=Setup!$B$4,"Due today",IF(D894&lt;Setup!$B$4,IF(IF(F894="",0,F894)&gt;0,"Partially paid · overdue","Overdue"),IF(IF(F894="",0,F894)&gt;0,"Partially paid","Open"))))))))))))</f>
        <v/>
      </c>
      <c r="J894" s="15" t="str">
        <f>IF(OR(I894="Overdue",I894="Partially paid · overdue"),DATEDIF(D894,Setup!$B$4,"D"),IF(OR(I894="Open",I894="Partially paid",I894="Due today"),0,""))</f>
        <v/>
      </c>
      <c r="K894" s="5"/>
      <c r="L894" t="str">
        <f>IF(A894="","","k"&amp;SUBSTITUTE(SUBSTITUTE(SUBSTITUTE(SUBSTITUTE(SUBSTITUTE(SUBSTITUTE(A894,"~","{t}"),"*","{s}"),"?","{q}"),"&lt;","{lt}"),"&gt;","{gt}"),"=","{eq}"))</f>
        <v/>
      </c>
    </row>
    <row r="895" spans="1:12" x14ac:dyDescent="0.25">
      <c r="A895" s="5"/>
      <c r="B895" s="5"/>
      <c r="C895" s="8"/>
      <c r="D895" s="8"/>
      <c r="E895" s="12"/>
      <c r="F895" s="12"/>
      <c r="G895" s="13" t="str">
        <f>IF(OR(I895="Open",I895="Partially paid",I895="Due today",I895="Overdue",I895="Partially paid · overdue",I895="Paid",I895="Set as-of date"),ROUND(E895-IF(F895="",0,F895),2),"")</f>
        <v/>
      </c>
      <c r="H895" s="8"/>
      <c r="I895" s="14" t="str">
        <f>IF(AND(A895="",B895="",C895="",D895="",E895="",F895="",H895=""),"",IF(OR(A895="",B895="",C895="",D895="",E895=""),"Incomplete",IF(COUNTIF($L$5:$L$1004,L895)&gt;1,"Check invoice #",IF(OR(COUNT(E895)=0,AND(F895&lt;&gt;"",COUNT(F895)=0)),"Check payment",IF(OR(E895&lt;0,IF(F895="",0,F895)&lt;0,IF(F895="",0,F895)&gt;E895),"Check payment",IF(OR(COUNT(C895)=0,COUNT(D895)=0),"Check dates",IF(D895&lt;C895,"Check dates",IF(ROUND(E895-IF(F895="",0,F895),2)=0,"Paid",IF(Setup!$B$4="","Set as-of date",IF(D895=Setup!$B$4,"Due today",IF(D895&lt;Setup!$B$4,IF(IF(F895="",0,F895)&gt;0,"Partially paid · overdue","Overdue"),IF(IF(F895="",0,F895)&gt;0,"Partially paid","Open"))))))))))))</f>
        <v/>
      </c>
      <c r="J895" s="15" t="str">
        <f>IF(OR(I895="Overdue",I895="Partially paid · overdue"),DATEDIF(D895,Setup!$B$4,"D"),IF(OR(I895="Open",I895="Partially paid",I895="Due today"),0,""))</f>
        <v/>
      </c>
      <c r="K895" s="5"/>
      <c r="L895" t="str">
        <f>IF(A895="","","k"&amp;SUBSTITUTE(SUBSTITUTE(SUBSTITUTE(SUBSTITUTE(SUBSTITUTE(SUBSTITUTE(A895,"~","{t}"),"*","{s}"),"?","{q}"),"&lt;","{lt}"),"&gt;","{gt}"),"=","{eq}"))</f>
        <v/>
      </c>
    </row>
    <row r="896" spans="1:12" x14ac:dyDescent="0.25">
      <c r="A896" s="5"/>
      <c r="B896" s="5"/>
      <c r="C896" s="8"/>
      <c r="D896" s="8"/>
      <c r="E896" s="12"/>
      <c r="F896" s="12"/>
      <c r="G896" s="13" t="str">
        <f>IF(OR(I896="Open",I896="Partially paid",I896="Due today",I896="Overdue",I896="Partially paid · overdue",I896="Paid",I896="Set as-of date"),ROUND(E896-IF(F896="",0,F896),2),"")</f>
        <v/>
      </c>
      <c r="H896" s="8"/>
      <c r="I896" s="14" t="str">
        <f>IF(AND(A896="",B896="",C896="",D896="",E896="",F896="",H896=""),"",IF(OR(A896="",B896="",C896="",D896="",E896=""),"Incomplete",IF(COUNTIF($L$5:$L$1004,L896)&gt;1,"Check invoice #",IF(OR(COUNT(E896)=0,AND(F896&lt;&gt;"",COUNT(F896)=0)),"Check payment",IF(OR(E896&lt;0,IF(F896="",0,F896)&lt;0,IF(F896="",0,F896)&gt;E896),"Check payment",IF(OR(COUNT(C896)=0,COUNT(D896)=0),"Check dates",IF(D896&lt;C896,"Check dates",IF(ROUND(E896-IF(F896="",0,F896),2)=0,"Paid",IF(Setup!$B$4="","Set as-of date",IF(D896=Setup!$B$4,"Due today",IF(D896&lt;Setup!$B$4,IF(IF(F896="",0,F896)&gt;0,"Partially paid · overdue","Overdue"),IF(IF(F896="",0,F896)&gt;0,"Partially paid","Open"))))))))))))</f>
        <v/>
      </c>
      <c r="J896" s="15" t="str">
        <f>IF(OR(I896="Overdue",I896="Partially paid · overdue"),DATEDIF(D896,Setup!$B$4,"D"),IF(OR(I896="Open",I896="Partially paid",I896="Due today"),0,""))</f>
        <v/>
      </c>
      <c r="K896" s="5"/>
      <c r="L896" t="str">
        <f>IF(A896="","","k"&amp;SUBSTITUTE(SUBSTITUTE(SUBSTITUTE(SUBSTITUTE(SUBSTITUTE(SUBSTITUTE(A896,"~","{t}"),"*","{s}"),"?","{q}"),"&lt;","{lt}"),"&gt;","{gt}"),"=","{eq}"))</f>
        <v/>
      </c>
    </row>
    <row r="897" spans="1:12" x14ac:dyDescent="0.25">
      <c r="A897" s="5"/>
      <c r="B897" s="5"/>
      <c r="C897" s="8"/>
      <c r="D897" s="8"/>
      <c r="E897" s="12"/>
      <c r="F897" s="12"/>
      <c r="G897" s="13" t="str">
        <f>IF(OR(I897="Open",I897="Partially paid",I897="Due today",I897="Overdue",I897="Partially paid · overdue",I897="Paid",I897="Set as-of date"),ROUND(E897-IF(F897="",0,F897),2),"")</f>
        <v/>
      </c>
      <c r="H897" s="8"/>
      <c r="I897" s="14" t="str">
        <f>IF(AND(A897="",B897="",C897="",D897="",E897="",F897="",H897=""),"",IF(OR(A897="",B897="",C897="",D897="",E897=""),"Incomplete",IF(COUNTIF($L$5:$L$1004,L897)&gt;1,"Check invoice #",IF(OR(COUNT(E897)=0,AND(F897&lt;&gt;"",COUNT(F897)=0)),"Check payment",IF(OR(E897&lt;0,IF(F897="",0,F897)&lt;0,IF(F897="",0,F897)&gt;E897),"Check payment",IF(OR(COUNT(C897)=0,COUNT(D897)=0),"Check dates",IF(D897&lt;C897,"Check dates",IF(ROUND(E897-IF(F897="",0,F897),2)=0,"Paid",IF(Setup!$B$4="","Set as-of date",IF(D897=Setup!$B$4,"Due today",IF(D897&lt;Setup!$B$4,IF(IF(F897="",0,F897)&gt;0,"Partially paid · overdue","Overdue"),IF(IF(F897="",0,F897)&gt;0,"Partially paid","Open"))))))))))))</f>
        <v/>
      </c>
      <c r="J897" s="15" t="str">
        <f>IF(OR(I897="Overdue",I897="Partially paid · overdue"),DATEDIF(D897,Setup!$B$4,"D"),IF(OR(I897="Open",I897="Partially paid",I897="Due today"),0,""))</f>
        <v/>
      </c>
      <c r="K897" s="5"/>
      <c r="L897" t="str">
        <f>IF(A897="","","k"&amp;SUBSTITUTE(SUBSTITUTE(SUBSTITUTE(SUBSTITUTE(SUBSTITUTE(SUBSTITUTE(A897,"~","{t}"),"*","{s}"),"?","{q}"),"&lt;","{lt}"),"&gt;","{gt}"),"=","{eq}"))</f>
        <v/>
      </c>
    </row>
    <row r="898" spans="1:12" x14ac:dyDescent="0.25">
      <c r="A898" s="5"/>
      <c r="B898" s="5"/>
      <c r="C898" s="8"/>
      <c r="D898" s="8"/>
      <c r="E898" s="12"/>
      <c r="F898" s="12"/>
      <c r="G898" s="13" t="str">
        <f>IF(OR(I898="Open",I898="Partially paid",I898="Due today",I898="Overdue",I898="Partially paid · overdue",I898="Paid",I898="Set as-of date"),ROUND(E898-IF(F898="",0,F898),2),"")</f>
        <v/>
      </c>
      <c r="H898" s="8"/>
      <c r="I898" s="14" t="str">
        <f>IF(AND(A898="",B898="",C898="",D898="",E898="",F898="",H898=""),"",IF(OR(A898="",B898="",C898="",D898="",E898=""),"Incomplete",IF(COUNTIF($L$5:$L$1004,L898)&gt;1,"Check invoice #",IF(OR(COUNT(E898)=0,AND(F898&lt;&gt;"",COUNT(F898)=0)),"Check payment",IF(OR(E898&lt;0,IF(F898="",0,F898)&lt;0,IF(F898="",0,F898)&gt;E898),"Check payment",IF(OR(COUNT(C898)=0,COUNT(D898)=0),"Check dates",IF(D898&lt;C898,"Check dates",IF(ROUND(E898-IF(F898="",0,F898),2)=0,"Paid",IF(Setup!$B$4="","Set as-of date",IF(D898=Setup!$B$4,"Due today",IF(D898&lt;Setup!$B$4,IF(IF(F898="",0,F898)&gt;0,"Partially paid · overdue","Overdue"),IF(IF(F898="",0,F898)&gt;0,"Partially paid","Open"))))))))))))</f>
        <v/>
      </c>
      <c r="J898" s="15" t="str">
        <f>IF(OR(I898="Overdue",I898="Partially paid · overdue"),DATEDIF(D898,Setup!$B$4,"D"),IF(OR(I898="Open",I898="Partially paid",I898="Due today"),0,""))</f>
        <v/>
      </c>
      <c r="K898" s="5"/>
      <c r="L898" t="str">
        <f>IF(A898="","","k"&amp;SUBSTITUTE(SUBSTITUTE(SUBSTITUTE(SUBSTITUTE(SUBSTITUTE(SUBSTITUTE(A898,"~","{t}"),"*","{s}"),"?","{q}"),"&lt;","{lt}"),"&gt;","{gt}"),"=","{eq}"))</f>
        <v/>
      </c>
    </row>
    <row r="899" spans="1:12" x14ac:dyDescent="0.25">
      <c r="A899" s="5"/>
      <c r="B899" s="5"/>
      <c r="C899" s="8"/>
      <c r="D899" s="8"/>
      <c r="E899" s="12"/>
      <c r="F899" s="12"/>
      <c r="G899" s="13" t="str">
        <f>IF(OR(I899="Open",I899="Partially paid",I899="Due today",I899="Overdue",I899="Partially paid · overdue",I899="Paid",I899="Set as-of date"),ROUND(E899-IF(F899="",0,F899),2),"")</f>
        <v/>
      </c>
      <c r="H899" s="8"/>
      <c r="I899" s="14" t="str">
        <f>IF(AND(A899="",B899="",C899="",D899="",E899="",F899="",H899=""),"",IF(OR(A899="",B899="",C899="",D899="",E899=""),"Incomplete",IF(COUNTIF($L$5:$L$1004,L899)&gt;1,"Check invoice #",IF(OR(COUNT(E899)=0,AND(F899&lt;&gt;"",COUNT(F899)=0)),"Check payment",IF(OR(E899&lt;0,IF(F899="",0,F899)&lt;0,IF(F899="",0,F899)&gt;E899),"Check payment",IF(OR(COUNT(C899)=0,COUNT(D899)=0),"Check dates",IF(D899&lt;C899,"Check dates",IF(ROUND(E899-IF(F899="",0,F899),2)=0,"Paid",IF(Setup!$B$4="","Set as-of date",IF(D899=Setup!$B$4,"Due today",IF(D899&lt;Setup!$B$4,IF(IF(F899="",0,F899)&gt;0,"Partially paid · overdue","Overdue"),IF(IF(F899="",0,F899)&gt;0,"Partially paid","Open"))))))))))))</f>
        <v/>
      </c>
      <c r="J899" s="15" t="str">
        <f>IF(OR(I899="Overdue",I899="Partially paid · overdue"),DATEDIF(D899,Setup!$B$4,"D"),IF(OR(I899="Open",I899="Partially paid",I899="Due today"),0,""))</f>
        <v/>
      </c>
      <c r="K899" s="5"/>
      <c r="L899" t="str">
        <f>IF(A899="","","k"&amp;SUBSTITUTE(SUBSTITUTE(SUBSTITUTE(SUBSTITUTE(SUBSTITUTE(SUBSTITUTE(A899,"~","{t}"),"*","{s}"),"?","{q}"),"&lt;","{lt}"),"&gt;","{gt}"),"=","{eq}"))</f>
        <v/>
      </c>
    </row>
    <row r="900" spans="1:12" x14ac:dyDescent="0.25">
      <c r="A900" s="5"/>
      <c r="B900" s="5"/>
      <c r="C900" s="8"/>
      <c r="D900" s="8"/>
      <c r="E900" s="12"/>
      <c r="F900" s="12"/>
      <c r="G900" s="13" t="str">
        <f>IF(OR(I900="Open",I900="Partially paid",I900="Due today",I900="Overdue",I900="Partially paid · overdue",I900="Paid",I900="Set as-of date"),ROUND(E900-IF(F900="",0,F900),2),"")</f>
        <v/>
      </c>
      <c r="H900" s="8"/>
      <c r="I900" s="14" t="str">
        <f>IF(AND(A900="",B900="",C900="",D900="",E900="",F900="",H900=""),"",IF(OR(A900="",B900="",C900="",D900="",E900=""),"Incomplete",IF(COUNTIF($L$5:$L$1004,L900)&gt;1,"Check invoice #",IF(OR(COUNT(E900)=0,AND(F900&lt;&gt;"",COUNT(F900)=0)),"Check payment",IF(OR(E900&lt;0,IF(F900="",0,F900)&lt;0,IF(F900="",0,F900)&gt;E900),"Check payment",IF(OR(COUNT(C900)=0,COUNT(D900)=0),"Check dates",IF(D900&lt;C900,"Check dates",IF(ROUND(E900-IF(F900="",0,F900),2)=0,"Paid",IF(Setup!$B$4="","Set as-of date",IF(D900=Setup!$B$4,"Due today",IF(D900&lt;Setup!$B$4,IF(IF(F900="",0,F900)&gt;0,"Partially paid · overdue","Overdue"),IF(IF(F900="",0,F900)&gt;0,"Partially paid","Open"))))))))))))</f>
        <v/>
      </c>
      <c r="J900" s="15" t="str">
        <f>IF(OR(I900="Overdue",I900="Partially paid · overdue"),DATEDIF(D900,Setup!$B$4,"D"),IF(OR(I900="Open",I900="Partially paid",I900="Due today"),0,""))</f>
        <v/>
      </c>
      <c r="K900" s="5"/>
      <c r="L900" t="str">
        <f>IF(A900="","","k"&amp;SUBSTITUTE(SUBSTITUTE(SUBSTITUTE(SUBSTITUTE(SUBSTITUTE(SUBSTITUTE(A900,"~","{t}"),"*","{s}"),"?","{q}"),"&lt;","{lt}"),"&gt;","{gt}"),"=","{eq}"))</f>
        <v/>
      </c>
    </row>
    <row r="901" spans="1:12" x14ac:dyDescent="0.25">
      <c r="A901" s="5"/>
      <c r="B901" s="5"/>
      <c r="C901" s="8"/>
      <c r="D901" s="8"/>
      <c r="E901" s="12"/>
      <c r="F901" s="12"/>
      <c r="G901" s="13" t="str">
        <f>IF(OR(I901="Open",I901="Partially paid",I901="Due today",I901="Overdue",I901="Partially paid · overdue",I901="Paid",I901="Set as-of date"),ROUND(E901-IF(F901="",0,F901),2),"")</f>
        <v/>
      </c>
      <c r="H901" s="8"/>
      <c r="I901" s="14" t="str">
        <f>IF(AND(A901="",B901="",C901="",D901="",E901="",F901="",H901=""),"",IF(OR(A901="",B901="",C901="",D901="",E901=""),"Incomplete",IF(COUNTIF($L$5:$L$1004,L901)&gt;1,"Check invoice #",IF(OR(COUNT(E901)=0,AND(F901&lt;&gt;"",COUNT(F901)=0)),"Check payment",IF(OR(E901&lt;0,IF(F901="",0,F901)&lt;0,IF(F901="",0,F901)&gt;E901),"Check payment",IF(OR(COUNT(C901)=0,COUNT(D901)=0),"Check dates",IF(D901&lt;C901,"Check dates",IF(ROUND(E901-IF(F901="",0,F901),2)=0,"Paid",IF(Setup!$B$4="","Set as-of date",IF(D901=Setup!$B$4,"Due today",IF(D901&lt;Setup!$B$4,IF(IF(F901="",0,F901)&gt;0,"Partially paid · overdue","Overdue"),IF(IF(F901="",0,F901)&gt;0,"Partially paid","Open"))))))))))))</f>
        <v/>
      </c>
      <c r="J901" s="15" t="str">
        <f>IF(OR(I901="Overdue",I901="Partially paid · overdue"),DATEDIF(D901,Setup!$B$4,"D"),IF(OR(I901="Open",I901="Partially paid",I901="Due today"),0,""))</f>
        <v/>
      </c>
      <c r="K901" s="5"/>
      <c r="L901" t="str">
        <f>IF(A901="","","k"&amp;SUBSTITUTE(SUBSTITUTE(SUBSTITUTE(SUBSTITUTE(SUBSTITUTE(SUBSTITUTE(A901,"~","{t}"),"*","{s}"),"?","{q}"),"&lt;","{lt}"),"&gt;","{gt}"),"=","{eq}"))</f>
        <v/>
      </c>
    </row>
    <row r="902" spans="1:12" x14ac:dyDescent="0.25">
      <c r="A902" s="5"/>
      <c r="B902" s="5"/>
      <c r="C902" s="8"/>
      <c r="D902" s="8"/>
      <c r="E902" s="12"/>
      <c r="F902" s="12"/>
      <c r="G902" s="13" t="str">
        <f>IF(OR(I902="Open",I902="Partially paid",I902="Due today",I902="Overdue",I902="Partially paid · overdue",I902="Paid",I902="Set as-of date"),ROUND(E902-IF(F902="",0,F902),2),"")</f>
        <v/>
      </c>
      <c r="H902" s="8"/>
      <c r="I902" s="14" t="str">
        <f>IF(AND(A902="",B902="",C902="",D902="",E902="",F902="",H902=""),"",IF(OR(A902="",B902="",C902="",D902="",E902=""),"Incomplete",IF(COUNTIF($L$5:$L$1004,L902)&gt;1,"Check invoice #",IF(OR(COUNT(E902)=0,AND(F902&lt;&gt;"",COUNT(F902)=0)),"Check payment",IF(OR(E902&lt;0,IF(F902="",0,F902)&lt;0,IF(F902="",0,F902)&gt;E902),"Check payment",IF(OR(COUNT(C902)=0,COUNT(D902)=0),"Check dates",IF(D902&lt;C902,"Check dates",IF(ROUND(E902-IF(F902="",0,F902),2)=0,"Paid",IF(Setup!$B$4="","Set as-of date",IF(D902=Setup!$B$4,"Due today",IF(D902&lt;Setup!$B$4,IF(IF(F902="",0,F902)&gt;0,"Partially paid · overdue","Overdue"),IF(IF(F902="",0,F902)&gt;0,"Partially paid","Open"))))))))))))</f>
        <v/>
      </c>
      <c r="J902" s="15" t="str">
        <f>IF(OR(I902="Overdue",I902="Partially paid · overdue"),DATEDIF(D902,Setup!$B$4,"D"),IF(OR(I902="Open",I902="Partially paid",I902="Due today"),0,""))</f>
        <v/>
      </c>
      <c r="K902" s="5"/>
      <c r="L902" t="str">
        <f>IF(A902="","","k"&amp;SUBSTITUTE(SUBSTITUTE(SUBSTITUTE(SUBSTITUTE(SUBSTITUTE(SUBSTITUTE(A902,"~","{t}"),"*","{s}"),"?","{q}"),"&lt;","{lt}"),"&gt;","{gt}"),"=","{eq}"))</f>
        <v/>
      </c>
    </row>
    <row r="903" spans="1:12" x14ac:dyDescent="0.25">
      <c r="A903" s="5"/>
      <c r="B903" s="5"/>
      <c r="C903" s="8"/>
      <c r="D903" s="8"/>
      <c r="E903" s="12"/>
      <c r="F903" s="12"/>
      <c r="G903" s="13" t="str">
        <f>IF(OR(I903="Open",I903="Partially paid",I903="Due today",I903="Overdue",I903="Partially paid · overdue",I903="Paid",I903="Set as-of date"),ROUND(E903-IF(F903="",0,F903),2),"")</f>
        <v/>
      </c>
      <c r="H903" s="8"/>
      <c r="I903" s="14" t="str">
        <f>IF(AND(A903="",B903="",C903="",D903="",E903="",F903="",H903=""),"",IF(OR(A903="",B903="",C903="",D903="",E903=""),"Incomplete",IF(COUNTIF($L$5:$L$1004,L903)&gt;1,"Check invoice #",IF(OR(COUNT(E903)=0,AND(F903&lt;&gt;"",COUNT(F903)=0)),"Check payment",IF(OR(E903&lt;0,IF(F903="",0,F903)&lt;0,IF(F903="",0,F903)&gt;E903),"Check payment",IF(OR(COUNT(C903)=0,COUNT(D903)=0),"Check dates",IF(D903&lt;C903,"Check dates",IF(ROUND(E903-IF(F903="",0,F903),2)=0,"Paid",IF(Setup!$B$4="","Set as-of date",IF(D903=Setup!$B$4,"Due today",IF(D903&lt;Setup!$B$4,IF(IF(F903="",0,F903)&gt;0,"Partially paid · overdue","Overdue"),IF(IF(F903="",0,F903)&gt;0,"Partially paid","Open"))))))))))))</f>
        <v/>
      </c>
      <c r="J903" s="15" t="str">
        <f>IF(OR(I903="Overdue",I903="Partially paid · overdue"),DATEDIF(D903,Setup!$B$4,"D"),IF(OR(I903="Open",I903="Partially paid",I903="Due today"),0,""))</f>
        <v/>
      </c>
      <c r="K903" s="5"/>
      <c r="L903" t="str">
        <f>IF(A903="","","k"&amp;SUBSTITUTE(SUBSTITUTE(SUBSTITUTE(SUBSTITUTE(SUBSTITUTE(SUBSTITUTE(A903,"~","{t}"),"*","{s}"),"?","{q}"),"&lt;","{lt}"),"&gt;","{gt}"),"=","{eq}"))</f>
        <v/>
      </c>
    </row>
    <row r="904" spans="1:12" x14ac:dyDescent="0.25">
      <c r="A904" s="5"/>
      <c r="B904" s="5"/>
      <c r="C904" s="8"/>
      <c r="D904" s="8"/>
      <c r="E904" s="12"/>
      <c r="F904" s="12"/>
      <c r="G904" s="13" t="str">
        <f>IF(OR(I904="Open",I904="Partially paid",I904="Due today",I904="Overdue",I904="Partially paid · overdue",I904="Paid",I904="Set as-of date"),ROUND(E904-IF(F904="",0,F904),2),"")</f>
        <v/>
      </c>
      <c r="H904" s="8"/>
      <c r="I904" s="14" t="str">
        <f>IF(AND(A904="",B904="",C904="",D904="",E904="",F904="",H904=""),"",IF(OR(A904="",B904="",C904="",D904="",E904=""),"Incomplete",IF(COUNTIF($L$5:$L$1004,L904)&gt;1,"Check invoice #",IF(OR(COUNT(E904)=0,AND(F904&lt;&gt;"",COUNT(F904)=0)),"Check payment",IF(OR(E904&lt;0,IF(F904="",0,F904)&lt;0,IF(F904="",0,F904)&gt;E904),"Check payment",IF(OR(COUNT(C904)=0,COUNT(D904)=0),"Check dates",IF(D904&lt;C904,"Check dates",IF(ROUND(E904-IF(F904="",0,F904),2)=0,"Paid",IF(Setup!$B$4="","Set as-of date",IF(D904=Setup!$B$4,"Due today",IF(D904&lt;Setup!$B$4,IF(IF(F904="",0,F904)&gt;0,"Partially paid · overdue","Overdue"),IF(IF(F904="",0,F904)&gt;0,"Partially paid","Open"))))))))))))</f>
        <v/>
      </c>
      <c r="J904" s="15" t="str">
        <f>IF(OR(I904="Overdue",I904="Partially paid · overdue"),DATEDIF(D904,Setup!$B$4,"D"),IF(OR(I904="Open",I904="Partially paid",I904="Due today"),0,""))</f>
        <v/>
      </c>
      <c r="K904" s="5"/>
      <c r="L904" t="str">
        <f>IF(A904="","","k"&amp;SUBSTITUTE(SUBSTITUTE(SUBSTITUTE(SUBSTITUTE(SUBSTITUTE(SUBSTITUTE(A904,"~","{t}"),"*","{s}"),"?","{q}"),"&lt;","{lt}"),"&gt;","{gt}"),"=","{eq}"))</f>
        <v/>
      </c>
    </row>
    <row r="905" spans="1:12" x14ac:dyDescent="0.25">
      <c r="A905" s="5"/>
      <c r="B905" s="5"/>
      <c r="C905" s="8"/>
      <c r="D905" s="8"/>
      <c r="E905" s="12"/>
      <c r="F905" s="12"/>
      <c r="G905" s="13" t="str">
        <f>IF(OR(I905="Open",I905="Partially paid",I905="Due today",I905="Overdue",I905="Partially paid · overdue",I905="Paid",I905="Set as-of date"),ROUND(E905-IF(F905="",0,F905),2),"")</f>
        <v/>
      </c>
      <c r="H905" s="8"/>
      <c r="I905" s="14" t="str">
        <f>IF(AND(A905="",B905="",C905="",D905="",E905="",F905="",H905=""),"",IF(OR(A905="",B905="",C905="",D905="",E905=""),"Incomplete",IF(COUNTIF($L$5:$L$1004,L905)&gt;1,"Check invoice #",IF(OR(COUNT(E905)=0,AND(F905&lt;&gt;"",COUNT(F905)=0)),"Check payment",IF(OR(E905&lt;0,IF(F905="",0,F905)&lt;0,IF(F905="",0,F905)&gt;E905),"Check payment",IF(OR(COUNT(C905)=0,COUNT(D905)=0),"Check dates",IF(D905&lt;C905,"Check dates",IF(ROUND(E905-IF(F905="",0,F905),2)=0,"Paid",IF(Setup!$B$4="","Set as-of date",IF(D905=Setup!$B$4,"Due today",IF(D905&lt;Setup!$B$4,IF(IF(F905="",0,F905)&gt;0,"Partially paid · overdue","Overdue"),IF(IF(F905="",0,F905)&gt;0,"Partially paid","Open"))))))))))))</f>
        <v/>
      </c>
      <c r="J905" s="15" t="str">
        <f>IF(OR(I905="Overdue",I905="Partially paid · overdue"),DATEDIF(D905,Setup!$B$4,"D"),IF(OR(I905="Open",I905="Partially paid",I905="Due today"),0,""))</f>
        <v/>
      </c>
      <c r="K905" s="5"/>
      <c r="L905" t="str">
        <f>IF(A905="","","k"&amp;SUBSTITUTE(SUBSTITUTE(SUBSTITUTE(SUBSTITUTE(SUBSTITUTE(SUBSTITUTE(A905,"~","{t}"),"*","{s}"),"?","{q}"),"&lt;","{lt}"),"&gt;","{gt}"),"=","{eq}"))</f>
        <v/>
      </c>
    </row>
    <row r="906" spans="1:12" x14ac:dyDescent="0.25">
      <c r="A906" s="5"/>
      <c r="B906" s="5"/>
      <c r="C906" s="8"/>
      <c r="D906" s="8"/>
      <c r="E906" s="12"/>
      <c r="F906" s="12"/>
      <c r="G906" s="13" t="str">
        <f>IF(OR(I906="Open",I906="Partially paid",I906="Due today",I906="Overdue",I906="Partially paid · overdue",I906="Paid",I906="Set as-of date"),ROUND(E906-IF(F906="",0,F906),2),"")</f>
        <v/>
      </c>
      <c r="H906" s="8"/>
      <c r="I906" s="14" t="str">
        <f>IF(AND(A906="",B906="",C906="",D906="",E906="",F906="",H906=""),"",IF(OR(A906="",B906="",C906="",D906="",E906=""),"Incomplete",IF(COUNTIF($L$5:$L$1004,L906)&gt;1,"Check invoice #",IF(OR(COUNT(E906)=0,AND(F906&lt;&gt;"",COUNT(F906)=0)),"Check payment",IF(OR(E906&lt;0,IF(F906="",0,F906)&lt;0,IF(F906="",0,F906)&gt;E906),"Check payment",IF(OR(COUNT(C906)=0,COUNT(D906)=0),"Check dates",IF(D906&lt;C906,"Check dates",IF(ROUND(E906-IF(F906="",0,F906),2)=0,"Paid",IF(Setup!$B$4="","Set as-of date",IF(D906=Setup!$B$4,"Due today",IF(D906&lt;Setup!$B$4,IF(IF(F906="",0,F906)&gt;0,"Partially paid · overdue","Overdue"),IF(IF(F906="",0,F906)&gt;0,"Partially paid","Open"))))))))))))</f>
        <v/>
      </c>
      <c r="J906" s="15" t="str">
        <f>IF(OR(I906="Overdue",I906="Partially paid · overdue"),DATEDIF(D906,Setup!$B$4,"D"),IF(OR(I906="Open",I906="Partially paid",I906="Due today"),0,""))</f>
        <v/>
      </c>
      <c r="K906" s="5"/>
      <c r="L906" t="str">
        <f>IF(A906="","","k"&amp;SUBSTITUTE(SUBSTITUTE(SUBSTITUTE(SUBSTITUTE(SUBSTITUTE(SUBSTITUTE(A906,"~","{t}"),"*","{s}"),"?","{q}"),"&lt;","{lt}"),"&gt;","{gt}"),"=","{eq}"))</f>
        <v/>
      </c>
    </row>
    <row r="907" spans="1:12" x14ac:dyDescent="0.25">
      <c r="A907" s="5"/>
      <c r="B907" s="5"/>
      <c r="C907" s="8"/>
      <c r="D907" s="8"/>
      <c r="E907" s="12"/>
      <c r="F907" s="12"/>
      <c r="G907" s="13" t="str">
        <f>IF(OR(I907="Open",I907="Partially paid",I907="Due today",I907="Overdue",I907="Partially paid · overdue",I907="Paid",I907="Set as-of date"),ROUND(E907-IF(F907="",0,F907),2),"")</f>
        <v/>
      </c>
      <c r="H907" s="8"/>
      <c r="I907" s="14" t="str">
        <f>IF(AND(A907="",B907="",C907="",D907="",E907="",F907="",H907=""),"",IF(OR(A907="",B907="",C907="",D907="",E907=""),"Incomplete",IF(COUNTIF($L$5:$L$1004,L907)&gt;1,"Check invoice #",IF(OR(COUNT(E907)=0,AND(F907&lt;&gt;"",COUNT(F907)=0)),"Check payment",IF(OR(E907&lt;0,IF(F907="",0,F907)&lt;0,IF(F907="",0,F907)&gt;E907),"Check payment",IF(OR(COUNT(C907)=0,COUNT(D907)=0),"Check dates",IF(D907&lt;C907,"Check dates",IF(ROUND(E907-IF(F907="",0,F907),2)=0,"Paid",IF(Setup!$B$4="","Set as-of date",IF(D907=Setup!$B$4,"Due today",IF(D907&lt;Setup!$B$4,IF(IF(F907="",0,F907)&gt;0,"Partially paid · overdue","Overdue"),IF(IF(F907="",0,F907)&gt;0,"Partially paid","Open"))))))))))))</f>
        <v/>
      </c>
      <c r="J907" s="15" t="str">
        <f>IF(OR(I907="Overdue",I907="Partially paid · overdue"),DATEDIF(D907,Setup!$B$4,"D"),IF(OR(I907="Open",I907="Partially paid",I907="Due today"),0,""))</f>
        <v/>
      </c>
      <c r="K907" s="5"/>
      <c r="L907" t="str">
        <f>IF(A907="","","k"&amp;SUBSTITUTE(SUBSTITUTE(SUBSTITUTE(SUBSTITUTE(SUBSTITUTE(SUBSTITUTE(A907,"~","{t}"),"*","{s}"),"?","{q}"),"&lt;","{lt}"),"&gt;","{gt}"),"=","{eq}"))</f>
        <v/>
      </c>
    </row>
    <row r="908" spans="1:12" x14ac:dyDescent="0.25">
      <c r="A908" s="5"/>
      <c r="B908" s="5"/>
      <c r="C908" s="8"/>
      <c r="D908" s="8"/>
      <c r="E908" s="12"/>
      <c r="F908" s="12"/>
      <c r="G908" s="13" t="str">
        <f>IF(OR(I908="Open",I908="Partially paid",I908="Due today",I908="Overdue",I908="Partially paid · overdue",I908="Paid",I908="Set as-of date"),ROUND(E908-IF(F908="",0,F908),2),"")</f>
        <v/>
      </c>
      <c r="H908" s="8"/>
      <c r="I908" s="14" t="str">
        <f>IF(AND(A908="",B908="",C908="",D908="",E908="",F908="",H908=""),"",IF(OR(A908="",B908="",C908="",D908="",E908=""),"Incomplete",IF(COUNTIF($L$5:$L$1004,L908)&gt;1,"Check invoice #",IF(OR(COUNT(E908)=0,AND(F908&lt;&gt;"",COUNT(F908)=0)),"Check payment",IF(OR(E908&lt;0,IF(F908="",0,F908)&lt;0,IF(F908="",0,F908)&gt;E908),"Check payment",IF(OR(COUNT(C908)=0,COUNT(D908)=0),"Check dates",IF(D908&lt;C908,"Check dates",IF(ROUND(E908-IF(F908="",0,F908),2)=0,"Paid",IF(Setup!$B$4="","Set as-of date",IF(D908=Setup!$B$4,"Due today",IF(D908&lt;Setup!$B$4,IF(IF(F908="",0,F908)&gt;0,"Partially paid · overdue","Overdue"),IF(IF(F908="",0,F908)&gt;0,"Partially paid","Open"))))))))))))</f>
        <v/>
      </c>
      <c r="J908" s="15" t="str">
        <f>IF(OR(I908="Overdue",I908="Partially paid · overdue"),DATEDIF(D908,Setup!$B$4,"D"),IF(OR(I908="Open",I908="Partially paid",I908="Due today"),0,""))</f>
        <v/>
      </c>
      <c r="K908" s="5"/>
      <c r="L908" t="str">
        <f>IF(A908="","","k"&amp;SUBSTITUTE(SUBSTITUTE(SUBSTITUTE(SUBSTITUTE(SUBSTITUTE(SUBSTITUTE(A908,"~","{t}"),"*","{s}"),"?","{q}"),"&lt;","{lt}"),"&gt;","{gt}"),"=","{eq}"))</f>
        <v/>
      </c>
    </row>
    <row r="909" spans="1:12" x14ac:dyDescent="0.25">
      <c r="A909" s="5"/>
      <c r="B909" s="5"/>
      <c r="C909" s="8"/>
      <c r="D909" s="8"/>
      <c r="E909" s="12"/>
      <c r="F909" s="12"/>
      <c r="G909" s="13" t="str">
        <f>IF(OR(I909="Open",I909="Partially paid",I909="Due today",I909="Overdue",I909="Partially paid · overdue",I909="Paid",I909="Set as-of date"),ROUND(E909-IF(F909="",0,F909),2),"")</f>
        <v/>
      </c>
      <c r="H909" s="8"/>
      <c r="I909" s="14" t="str">
        <f>IF(AND(A909="",B909="",C909="",D909="",E909="",F909="",H909=""),"",IF(OR(A909="",B909="",C909="",D909="",E909=""),"Incomplete",IF(COUNTIF($L$5:$L$1004,L909)&gt;1,"Check invoice #",IF(OR(COUNT(E909)=0,AND(F909&lt;&gt;"",COUNT(F909)=0)),"Check payment",IF(OR(E909&lt;0,IF(F909="",0,F909)&lt;0,IF(F909="",0,F909)&gt;E909),"Check payment",IF(OR(COUNT(C909)=0,COUNT(D909)=0),"Check dates",IF(D909&lt;C909,"Check dates",IF(ROUND(E909-IF(F909="",0,F909),2)=0,"Paid",IF(Setup!$B$4="","Set as-of date",IF(D909=Setup!$B$4,"Due today",IF(D909&lt;Setup!$B$4,IF(IF(F909="",0,F909)&gt;0,"Partially paid · overdue","Overdue"),IF(IF(F909="",0,F909)&gt;0,"Partially paid","Open"))))))))))))</f>
        <v/>
      </c>
      <c r="J909" s="15" t="str">
        <f>IF(OR(I909="Overdue",I909="Partially paid · overdue"),DATEDIF(D909,Setup!$B$4,"D"),IF(OR(I909="Open",I909="Partially paid",I909="Due today"),0,""))</f>
        <v/>
      </c>
      <c r="K909" s="5"/>
      <c r="L909" t="str">
        <f>IF(A909="","","k"&amp;SUBSTITUTE(SUBSTITUTE(SUBSTITUTE(SUBSTITUTE(SUBSTITUTE(SUBSTITUTE(A909,"~","{t}"),"*","{s}"),"?","{q}"),"&lt;","{lt}"),"&gt;","{gt}"),"=","{eq}"))</f>
        <v/>
      </c>
    </row>
    <row r="910" spans="1:12" x14ac:dyDescent="0.25">
      <c r="A910" s="5"/>
      <c r="B910" s="5"/>
      <c r="C910" s="8"/>
      <c r="D910" s="8"/>
      <c r="E910" s="12"/>
      <c r="F910" s="12"/>
      <c r="G910" s="13" t="str">
        <f>IF(OR(I910="Open",I910="Partially paid",I910="Due today",I910="Overdue",I910="Partially paid · overdue",I910="Paid",I910="Set as-of date"),ROUND(E910-IF(F910="",0,F910),2),"")</f>
        <v/>
      </c>
      <c r="H910" s="8"/>
      <c r="I910" s="14" t="str">
        <f>IF(AND(A910="",B910="",C910="",D910="",E910="",F910="",H910=""),"",IF(OR(A910="",B910="",C910="",D910="",E910=""),"Incomplete",IF(COUNTIF($L$5:$L$1004,L910)&gt;1,"Check invoice #",IF(OR(COUNT(E910)=0,AND(F910&lt;&gt;"",COUNT(F910)=0)),"Check payment",IF(OR(E910&lt;0,IF(F910="",0,F910)&lt;0,IF(F910="",0,F910)&gt;E910),"Check payment",IF(OR(COUNT(C910)=0,COUNT(D910)=0),"Check dates",IF(D910&lt;C910,"Check dates",IF(ROUND(E910-IF(F910="",0,F910),2)=0,"Paid",IF(Setup!$B$4="","Set as-of date",IF(D910=Setup!$B$4,"Due today",IF(D910&lt;Setup!$B$4,IF(IF(F910="",0,F910)&gt;0,"Partially paid · overdue","Overdue"),IF(IF(F910="",0,F910)&gt;0,"Partially paid","Open"))))))))))))</f>
        <v/>
      </c>
      <c r="J910" s="15" t="str">
        <f>IF(OR(I910="Overdue",I910="Partially paid · overdue"),DATEDIF(D910,Setup!$B$4,"D"),IF(OR(I910="Open",I910="Partially paid",I910="Due today"),0,""))</f>
        <v/>
      </c>
      <c r="K910" s="5"/>
      <c r="L910" t="str">
        <f>IF(A910="","","k"&amp;SUBSTITUTE(SUBSTITUTE(SUBSTITUTE(SUBSTITUTE(SUBSTITUTE(SUBSTITUTE(A910,"~","{t}"),"*","{s}"),"?","{q}"),"&lt;","{lt}"),"&gt;","{gt}"),"=","{eq}"))</f>
        <v/>
      </c>
    </row>
    <row r="911" spans="1:12" x14ac:dyDescent="0.25">
      <c r="A911" s="5"/>
      <c r="B911" s="5"/>
      <c r="C911" s="8"/>
      <c r="D911" s="8"/>
      <c r="E911" s="12"/>
      <c r="F911" s="12"/>
      <c r="G911" s="13" t="str">
        <f>IF(OR(I911="Open",I911="Partially paid",I911="Due today",I911="Overdue",I911="Partially paid · overdue",I911="Paid",I911="Set as-of date"),ROUND(E911-IF(F911="",0,F911),2),"")</f>
        <v/>
      </c>
      <c r="H911" s="8"/>
      <c r="I911" s="14" t="str">
        <f>IF(AND(A911="",B911="",C911="",D911="",E911="",F911="",H911=""),"",IF(OR(A911="",B911="",C911="",D911="",E911=""),"Incomplete",IF(COUNTIF($L$5:$L$1004,L911)&gt;1,"Check invoice #",IF(OR(COUNT(E911)=0,AND(F911&lt;&gt;"",COUNT(F911)=0)),"Check payment",IF(OR(E911&lt;0,IF(F911="",0,F911)&lt;0,IF(F911="",0,F911)&gt;E911),"Check payment",IF(OR(COUNT(C911)=0,COUNT(D911)=0),"Check dates",IF(D911&lt;C911,"Check dates",IF(ROUND(E911-IF(F911="",0,F911),2)=0,"Paid",IF(Setup!$B$4="","Set as-of date",IF(D911=Setup!$B$4,"Due today",IF(D911&lt;Setup!$B$4,IF(IF(F911="",0,F911)&gt;0,"Partially paid · overdue","Overdue"),IF(IF(F911="",0,F911)&gt;0,"Partially paid","Open"))))))))))))</f>
        <v/>
      </c>
      <c r="J911" s="15" t="str">
        <f>IF(OR(I911="Overdue",I911="Partially paid · overdue"),DATEDIF(D911,Setup!$B$4,"D"),IF(OR(I911="Open",I911="Partially paid",I911="Due today"),0,""))</f>
        <v/>
      </c>
      <c r="K911" s="5"/>
      <c r="L911" t="str">
        <f>IF(A911="","","k"&amp;SUBSTITUTE(SUBSTITUTE(SUBSTITUTE(SUBSTITUTE(SUBSTITUTE(SUBSTITUTE(A911,"~","{t}"),"*","{s}"),"?","{q}"),"&lt;","{lt}"),"&gt;","{gt}"),"=","{eq}"))</f>
        <v/>
      </c>
    </row>
    <row r="912" spans="1:12" x14ac:dyDescent="0.25">
      <c r="A912" s="5"/>
      <c r="B912" s="5"/>
      <c r="C912" s="8"/>
      <c r="D912" s="8"/>
      <c r="E912" s="12"/>
      <c r="F912" s="12"/>
      <c r="G912" s="13" t="str">
        <f>IF(OR(I912="Open",I912="Partially paid",I912="Due today",I912="Overdue",I912="Partially paid · overdue",I912="Paid",I912="Set as-of date"),ROUND(E912-IF(F912="",0,F912),2),"")</f>
        <v/>
      </c>
      <c r="H912" s="8"/>
      <c r="I912" s="14" t="str">
        <f>IF(AND(A912="",B912="",C912="",D912="",E912="",F912="",H912=""),"",IF(OR(A912="",B912="",C912="",D912="",E912=""),"Incomplete",IF(COUNTIF($L$5:$L$1004,L912)&gt;1,"Check invoice #",IF(OR(COUNT(E912)=0,AND(F912&lt;&gt;"",COUNT(F912)=0)),"Check payment",IF(OR(E912&lt;0,IF(F912="",0,F912)&lt;0,IF(F912="",0,F912)&gt;E912),"Check payment",IF(OR(COUNT(C912)=0,COUNT(D912)=0),"Check dates",IF(D912&lt;C912,"Check dates",IF(ROUND(E912-IF(F912="",0,F912),2)=0,"Paid",IF(Setup!$B$4="","Set as-of date",IF(D912=Setup!$B$4,"Due today",IF(D912&lt;Setup!$B$4,IF(IF(F912="",0,F912)&gt;0,"Partially paid · overdue","Overdue"),IF(IF(F912="",0,F912)&gt;0,"Partially paid","Open"))))))))))))</f>
        <v/>
      </c>
      <c r="J912" s="15" t="str">
        <f>IF(OR(I912="Overdue",I912="Partially paid · overdue"),DATEDIF(D912,Setup!$B$4,"D"),IF(OR(I912="Open",I912="Partially paid",I912="Due today"),0,""))</f>
        <v/>
      </c>
      <c r="K912" s="5"/>
      <c r="L912" t="str">
        <f>IF(A912="","","k"&amp;SUBSTITUTE(SUBSTITUTE(SUBSTITUTE(SUBSTITUTE(SUBSTITUTE(SUBSTITUTE(A912,"~","{t}"),"*","{s}"),"?","{q}"),"&lt;","{lt}"),"&gt;","{gt}"),"=","{eq}"))</f>
        <v/>
      </c>
    </row>
    <row r="913" spans="1:12" x14ac:dyDescent="0.25">
      <c r="A913" s="5"/>
      <c r="B913" s="5"/>
      <c r="C913" s="8"/>
      <c r="D913" s="8"/>
      <c r="E913" s="12"/>
      <c r="F913" s="12"/>
      <c r="G913" s="13" t="str">
        <f>IF(OR(I913="Open",I913="Partially paid",I913="Due today",I913="Overdue",I913="Partially paid · overdue",I913="Paid",I913="Set as-of date"),ROUND(E913-IF(F913="",0,F913),2),"")</f>
        <v/>
      </c>
      <c r="H913" s="8"/>
      <c r="I913" s="14" t="str">
        <f>IF(AND(A913="",B913="",C913="",D913="",E913="",F913="",H913=""),"",IF(OR(A913="",B913="",C913="",D913="",E913=""),"Incomplete",IF(COUNTIF($L$5:$L$1004,L913)&gt;1,"Check invoice #",IF(OR(COUNT(E913)=0,AND(F913&lt;&gt;"",COUNT(F913)=0)),"Check payment",IF(OR(E913&lt;0,IF(F913="",0,F913)&lt;0,IF(F913="",0,F913)&gt;E913),"Check payment",IF(OR(COUNT(C913)=0,COUNT(D913)=0),"Check dates",IF(D913&lt;C913,"Check dates",IF(ROUND(E913-IF(F913="",0,F913),2)=0,"Paid",IF(Setup!$B$4="","Set as-of date",IF(D913=Setup!$B$4,"Due today",IF(D913&lt;Setup!$B$4,IF(IF(F913="",0,F913)&gt;0,"Partially paid · overdue","Overdue"),IF(IF(F913="",0,F913)&gt;0,"Partially paid","Open"))))))))))))</f>
        <v/>
      </c>
      <c r="J913" s="15" t="str">
        <f>IF(OR(I913="Overdue",I913="Partially paid · overdue"),DATEDIF(D913,Setup!$B$4,"D"),IF(OR(I913="Open",I913="Partially paid",I913="Due today"),0,""))</f>
        <v/>
      </c>
      <c r="K913" s="5"/>
      <c r="L913" t="str">
        <f>IF(A913="","","k"&amp;SUBSTITUTE(SUBSTITUTE(SUBSTITUTE(SUBSTITUTE(SUBSTITUTE(SUBSTITUTE(A913,"~","{t}"),"*","{s}"),"?","{q}"),"&lt;","{lt}"),"&gt;","{gt}"),"=","{eq}"))</f>
        <v/>
      </c>
    </row>
    <row r="914" spans="1:12" x14ac:dyDescent="0.25">
      <c r="A914" s="5"/>
      <c r="B914" s="5"/>
      <c r="C914" s="8"/>
      <c r="D914" s="8"/>
      <c r="E914" s="12"/>
      <c r="F914" s="12"/>
      <c r="G914" s="13" t="str">
        <f>IF(OR(I914="Open",I914="Partially paid",I914="Due today",I914="Overdue",I914="Partially paid · overdue",I914="Paid",I914="Set as-of date"),ROUND(E914-IF(F914="",0,F914),2),"")</f>
        <v/>
      </c>
      <c r="H914" s="8"/>
      <c r="I914" s="14" t="str">
        <f>IF(AND(A914="",B914="",C914="",D914="",E914="",F914="",H914=""),"",IF(OR(A914="",B914="",C914="",D914="",E914=""),"Incomplete",IF(COUNTIF($L$5:$L$1004,L914)&gt;1,"Check invoice #",IF(OR(COUNT(E914)=0,AND(F914&lt;&gt;"",COUNT(F914)=0)),"Check payment",IF(OR(E914&lt;0,IF(F914="",0,F914)&lt;0,IF(F914="",0,F914)&gt;E914),"Check payment",IF(OR(COUNT(C914)=0,COUNT(D914)=0),"Check dates",IF(D914&lt;C914,"Check dates",IF(ROUND(E914-IF(F914="",0,F914),2)=0,"Paid",IF(Setup!$B$4="","Set as-of date",IF(D914=Setup!$B$4,"Due today",IF(D914&lt;Setup!$B$4,IF(IF(F914="",0,F914)&gt;0,"Partially paid · overdue","Overdue"),IF(IF(F914="",0,F914)&gt;0,"Partially paid","Open"))))))))))))</f>
        <v/>
      </c>
      <c r="J914" s="15" t="str">
        <f>IF(OR(I914="Overdue",I914="Partially paid · overdue"),DATEDIF(D914,Setup!$B$4,"D"),IF(OR(I914="Open",I914="Partially paid",I914="Due today"),0,""))</f>
        <v/>
      </c>
      <c r="K914" s="5"/>
      <c r="L914" t="str">
        <f>IF(A914="","","k"&amp;SUBSTITUTE(SUBSTITUTE(SUBSTITUTE(SUBSTITUTE(SUBSTITUTE(SUBSTITUTE(A914,"~","{t}"),"*","{s}"),"?","{q}"),"&lt;","{lt}"),"&gt;","{gt}"),"=","{eq}"))</f>
        <v/>
      </c>
    </row>
    <row r="915" spans="1:12" x14ac:dyDescent="0.25">
      <c r="A915" s="5"/>
      <c r="B915" s="5"/>
      <c r="C915" s="8"/>
      <c r="D915" s="8"/>
      <c r="E915" s="12"/>
      <c r="F915" s="12"/>
      <c r="G915" s="13" t="str">
        <f>IF(OR(I915="Open",I915="Partially paid",I915="Due today",I915="Overdue",I915="Partially paid · overdue",I915="Paid",I915="Set as-of date"),ROUND(E915-IF(F915="",0,F915),2),"")</f>
        <v/>
      </c>
      <c r="H915" s="8"/>
      <c r="I915" s="14" t="str">
        <f>IF(AND(A915="",B915="",C915="",D915="",E915="",F915="",H915=""),"",IF(OR(A915="",B915="",C915="",D915="",E915=""),"Incomplete",IF(COUNTIF($L$5:$L$1004,L915)&gt;1,"Check invoice #",IF(OR(COUNT(E915)=0,AND(F915&lt;&gt;"",COUNT(F915)=0)),"Check payment",IF(OR(E915&lt;0,IF(F915="",0,F915)&lt;0,IF(F915="",0,F915)&gt;E915),"Check payment",IF(OR(COUNT(C915)=0,COUNT(D915)=0),"Check dates",IF(D915&lt;C915,"Check dates",IF(ROUND(E915-IF(F915="",0,F915),2)=0,"Paid",IF(Setup!$B$4="","Set as-of date",IF(D915=Setup!$B$4,"Due today",IF(D915&lt;Setup!$B$4,IF(IF(F915="",0,F915)&gt;0,"Partially paid · overdue","Overdue"),IF(IF(F915="",0,F915)&gt;0,"Partially paid","Open"))))))))))))</f>
        <v/>
      </c>
      <c r="J915" s="15" t="str">
        <f>IF(OR(I915="Overdue",I915="Partially paid · overdue"),DATEDIF(D915,Setup!$B$4,"D"),IF(OR(I915="Open",I915="Partially paid",I915="Due today"),0,""))</f>
        <v/>
      </c>
      <c r="K915" s="5"/>
      <c r="L915" t="str">
        <f>IF(A915="","","k"&amp;SUBSTITUTE(SUBSTITUTE(SUBSTITUTE(SUBSTITUTE(SUBSTITUTE(SUBSTITUTE(A915,"~","{t}"),"*","{s}"),"?","{q}"),"&lt;","{lt}"),"&gt;","{gt}"),"=","{eq}"))</f>
        <v/>
      </c>
    </row>
    <row r="916" spans="1:12" x14ac:dyDescent="0.25">
      <c r="A916" s="5"/>
      <c r="B916" s="5"/>
      <c r="C916" s="8"/>
      <c r="D916" s="8"/>
      <c r="E916" s="12"/>
      <c r="F916" s="12"/>
      <c r="G916" s="13" t="str">
        <f>IF(OR(I916="Open",I916="Partially paid",I916="Due today",I916="Overdue",I916="Partially paid · overdue",I916="Paid",I916="Set as-of date"),ROUND(E916-IF(F916="",0,F916),2),"")</f>
        <v/>
      </c>
      <c r="H916" s="8"/>
      <c r="I916" s="14" t="str">
        <f>IF(AND(A916="",B916="",C916="",D916="",E916="",F916="",H916=""),"",IF(OR(A916="",B916="",C916="",D916="",E916=""),"Incomplete",IF(COUNTIF($L$5:$L$1004,L916)&gt;1,"Check invoice #",IF(OR(COUNT(E916)=0,AND(F916&lt;&gt;"",COUNT(F916)=0)),"Check payment",IF(OR(E916&lt;0,IF(F916="",0,F916)&lt;0,IF(F916="",0,F916)&gt;E916),"Check payment",IF(OR(COUNT(C916)=0,COUNT(D916)=0),"Check dates",IF(D916&lt;C916,"Check dates",IF(ROUND(E916-IF(F916="",0,F916),2)=0,"Paid",IF(Setup!$B$4="","Set as-of date",IF(D916=Setup!$B$4,"Due today",IF(D916&lt;Setup!$B$4,IF(IF(F916="",0,F916)&gt;0,"Partially paid · overdue","Overdue"),IF(IF(F916="",0,F916)&gt;0,"Partially paid","Open"))))))))))))</f>
        <v/>
      </c>
      <c r="J916" s="15" t="str">
        <f>IF(OR(I916="Overdue",I916="Partially paid · overdue"),DATEDIF(D916,Setup!$B$4,"D"),IF(OR(I916="Open",I916="Partially paid",I916="Due today"),0,""))</f>
        <v/>
      </c>
      <c r="K916" s="5"/>
      <c r="L916" t="str">
        <f>IF(A916="","","k"&amp;SUBSTITUTE(SUBSTITUTE(SUBSTITUTE(SUBSTITUTE(SUBSTITUTE(SUBSTITUTE(A916,"~","{t}"),"*","{s}"),"?","{q}"),"&lt;","{lt}"),"&gt;","{gt}"),"=","{eq}"))</f>
        <v/>
      </c>
    </row>
    <row r="917" spans="1:12" x14ac:dyDescent="0.25">
      <c r="A917" s="5"/>
      <c r="B917" s="5"/>
      <c r="C917" s="8"/>
      <c r="D917" s="8"/>
      <c r="E917" s="12"/>
      <c r="F917" s="12"/>
      <c r="G917" s="13" t="str">
        <f>IF(OR(I917="Open",I917="Partially paid",I917="Due today",I917="Overdue",I917="Partially paid · overdue",I917="Paid",I917="Set as-of date"),ROUND(E917-IF(F917="",0,F917),2),"")</f>
        <v/>
      </c>
      <c r="H917" s="8"/>
      <c r="I917" s="14" t="str">
        <f>IF(AND(A917="",B917="",C917="",D917="",E917="",F917="",H917=""),"",IF(OR(A917="",B917="",C917="",D917="",E917=""),"Incomplete",IF(COUNTIF($L$5:$L$1004,L917)&gt;1,"Check invoice #",IF(OR(COUNT(E917)=0,AND(F917&lt;&gt;"",COUNT(F917)=0)),"Check payment",IF(OR(E917&lt;0,IF(F917="",0,F917)&lt;0,IF(F917="",0,F917)&gt;E917),"Check payment",IF(OR(COUNT(C917)=0,COUNT(D917)=0),"Check dates",IF(D917&lt;C917,"Check dates",IF(ROUND(E917-IF(F917="",0,F917),2)=0,"Paid",IF(Setup!$B$4="","Set as-of date",IF(D917=Setup!$B$4,"Due today",IF(D917&lt;Setup!$B$4,IF(IF(F917="",0,F917)&gt;0,"Partially paid · overdue","Overdue"),IF(IF(F917="",0,F917)&gt;0,"Partially paid","Open"))))))))))))</f>
        <v/>
      </c>
      <c r="J917" s="15" t="str">
        <f>IF(OR(I917="Overdue",I917="Partially paid · overdue"),DATEDIF(D917,Setup!$B$4,"D"),IF(OR(I917="Open",I917="Partially paid",I917="Due today"),0,""))</f>
        <v/>
      </c>
      <c r="K917" s="5"/>
      <c r="L917" t="str">
        <f>IF(A917="","","k"&amp;SUBSTITUTE(SUBSTITUTE(SUBSTITUTE(SUBSTITUTE(SUBSTITUTE(SUBSTITUTE(A917,"~","{t}"),"*","{s}"),"?","{q}"),"&lt;","{lt}"),"&gt;","{gt}"),"=","{eq}"))</f>
        <v/>
      </c>
    </row>
    <row r="918" spans="1:12" x14ac:dyDescent="0.25">
      <c r="A918" s="5"/>
      <c r="B918" s="5"/>
      <c r="C918" s="8"/>
      <c r="D918" s="8"/>
      <c r="E918" s="12"/>
      <c r="F918" s="12"/>
      <c r="G918" s="13" t="str">
        <f>IF(OR(I918="Open",I918="Partially paid",I918="Due today",I918="Overdue",I918="Partially paid · overdue",I918="Paid",I918="Set as-of date"),ROUND(E918-IF(F918="",0,F918),2),"")</f>
        <v/>
      </c>
      <c r="H918" s="8"/>
      <c r="I918" s="14" t="str">
        <f>IF(AND(A918="",B918="",C918="",D918="",E918="",F918="",H918=""),"",IF(OR(A918="",B918="",C918="",D918="",E918=""),"Incomplete",IF(COUNTIF($L$5:$L$1004,L918)&gt;1,"Check invoice #",IF(OR(COUNT(E918)=0,AND(F918&lt;&gt;"",COUNT(F918)=0)),"Check payment",IF(OR(E918&lt;0,IF(F918="",0,F918)&lt;0,IF(F918="",0,F918)&gt;E918),"Check payment",IF(OR(COUNT(C918)=0,COUNT(D918)=0),"Check dates",IF(D918&lt;C918,"Check dates",IF(ROUND(E918-IF(F918="",0,F918),2)=0,"Paid",IF(Setup!$B$4="","Set as-of date",IF(D918=Setup!$B$4,"Due today",IF(D918&lt;Setup!$B$4,IF(IF(F918="",0,F918)&gt;0,"Partially paid · overdue","Overdue"),IF(IF(F918="",0,F918)&gt;0,"Partially paid","Open"))))))))))))</f>
        <v/>
      </c>
      <c r="J918" s="15" t="str">
        <f>IF(OR(I918="Overdue",I918="Partially paid · overdue"),DATEDIF(D918,Setup!$B$4,"D"),IF(OR(I918="Open",I918="Partially paid",I918="Due today"),0,""))</f>
        <v/>
      </c>
      <c r="K918" s="5"/>
      <c r="L918" t="str">
        <f>IF(A918="","","k"&amp;SUBSTITUTE(SUBSTITUTE(SUBSTITUTE(SUBSTITUTE(SUBSTITUTE(SUBSTITUTE(A918,"~","{t}"),"*","{s}"),"?","{q}"),"&lt;","{lt}"),"&gt;","{gt}"),"=","{eq}"))</f>
        <v/>
      </c>
    </row>
    <row r="919" spans="1:12" x14ac:dyDescent="0.25">
      <c r="A919" s="5"/>
      <c r="B919" s="5"/>
      <c r="C919" s="8"/>
      <c r="D919" s="8"/>
      <c r="E919" s="12"/>
      <c r="F919" s="12"/>
      <c r="G919" s="13" t="str">
        <f>IF(OR(I919="Open",I919="Partially paid",I919="Due today",I919="Overdue",I919="Partially paid · overdue",I919="Paid",I919="Set as-of date"),ROUND(E919-IF(F919="",0,F919),2),"")</f>
        <v/>
      </c>
      <c r="H919" s="8"/>
      <c r="I919" s="14" t="str">
        <f>IF(AND(A919="",B919="",C919="",D919="",E919="",F919="",H919=""),"",IF(OR(A919="",B919="",C919="",D919="",E919=""),"Incomplete",IF(COUNTIF($L$5:$L$1004,L919)&gt;1,"Check invoice #",IF(OR(COUNT(E919)=0,AND(F919&lt;&gt;"",COUNT(F919)=0)),"Check payment",IF(OR(E919&lt;0,IF(F919="",0,F919)&lt;0,IF(F919="",0,F919)&gt;E919),"Check payment",IF(OR(COUNT(C919)=0,COUNT(D919)=0),"Check dates",IF(D919&lt;C919,"Check dates",IF(ROUND(E919-IF(F919="",0,F919),2)=0,"Paid",IF(Setup!$B$4="","Set as-of date",IF(D919=Setup!$B$4,"Due today",IF(D919&lt;Setup!$B$4,IF(IF(F919="",0,F919)&gt;0,"Partially paid · overdue","Overdue"),IF(IF(F919="",0,F919)&gt;0,"Partially paid","Open"))))))))))))</f>
        <v/>
      </c>
      <c r="J919" s="15" t="str">
        <f>IF(OR(I919="Overdue",I919="Partially paid · overdue"),DATEDIF(D919,Setup!$B$4,"D"),IF(OR(I919="Open",I919="Partially paid",I919="Due today"),0,""))</f>
        <v/>
      </c>
      <c r="K919" s="5"/>
      <c r="L919" t="str">
        <f>IF(A919="","","k"&amp;SUBSTITUTE(SUBSTITUTE(SUBSTITUTE(SUBSTITUTE(SUBSTITUTE(SUBSTITUTE(A919,"~","{t}"),"*","{s}"),"?","{q}"),"&lt;","{lt}"),"&gt;","{gt}"),"=","{eq}"))</f>
        <v/>
      </c>
    </row>
    <row r="920" spans="1:12" x14ac:dyDescent="0.25">
      <c r="A920" s="5"/>
      <c r="B920" s="5"/>
      <c r="C920" s="8"/>
      <c r="D920" s="8"/>
      <c r="E920" s="12"/>
      <c r="F920" s="12"/>
      <c r="G920" s="13" t="str">
        <f>IF(OR(I920="Open",I920="Partially paid",I920="Due today",I920="Overdue",I920="Partially paid · overdue",I920="Paid",I920="Set as-of date"),ROUND(E920-IF(F920="",0,F920),2),"")</f>
        <v/>
      </c>
      <c r="H920" s="8"/>
      <c r="I920" s="14" t="str">
        <f>IF(AND(A920="",B920="",C920="",D920="",E920="",F920="",H920=""),"",IF(OR(A920="",B920="",C920="",D920="",E920=""),"Incomplete",IF(COUNTIF($L$5:$L$1004,L920)&gt;1,"Check invoice #",IF(OR(COUNT(E920)=0,AND(F920&lt;&gt;"",COUNT(F920)=0)),"Check payment",IF(OR(E920&lt;0,IF(F920="",0,F920)&lt;0,IF(F920="",0,F920)&gt;E920),"Check payment",IF(OR(COUNT(C920)=0,COUNT(D920)=0),"Check dates",IF(D920&lt;C920,"Check dates",IF(ROUND(E920-IF(F920="",0,F920),2)=0,"Paid",IF(Setup!$B$4="","Set as-of date",IF(D920=Setup!$B$4,"Due today",IF(D920&lt;Setup!$B$4,IF(IF(F920="",0,F920)&gt;0,"Partially paid · overdue","Overdue"),IF(IF(F920="",0,F920)&gt;0,"Partially paid","Open"))))))))))))</f>
        <v/>
      </c>
      <c r="J920" s="15" t="str">
        <f>IF(OR(I920="Overdue",I920="Partially paid · overdue"),DATEDIF(D920,Setup!$B$4,"D"),IF(OR(I920="Open",I920="Partially paid",I920="Due today"),0,""))</f>
        <v/>
      </c>
      <c r="K920" s="5"/>
      <c r="L920" t="str">
        <f>IF(A920="","","k"&amp;SUBSTITUTE(SUBSTITUTE(SUBSTITUTE(SUBSTITUTE(SUBSTITUTE(SUBSTITUTE(A920,"~","{t}"),"*","{s}"),"?","{q}"),"&lt;","{lt}"),"&gt;","{gt}"),"=","{eq}"))</f>
        <v/>
      </c>
    </row>
    <row r="921" spans="1:12" x14ac:dyDescent="0.25">
      <c r="A921" s="5"/>
      <c r="B921" s="5"/>
      <c r="C921" s="8"/>
      <c r="D921" s="8"/>
      <c r="E921" s="12"/>
      <c r="F921" s="12"/>
      <c r="G921" s="13" t="str">
        <f>IF(OR(I921="Open",I921="Partially paid",I921="Due today",I921="Overdue",I921="Partially paid · overdue",I921="Paid",I921="Set as-of date"),ROUND(E921-IF(F921="",0,F921),2),"")</f>
        <v/>
      </c>
      <c r="H921" s="8"/>
      <c r="I921" s="14" t="str">
        <f>IF(AND(A921="",B921="",C921="",D921="",E921="",F921="",H921=""),"",IF(OR(A921="",B921="",C921="",D921="",E921=""),"Incomplete",IF(COUNTIF($L$5:$L$1004,L921)&gt;1,"Check invoice #",IF(OR(COUNT(E921)=0,AND(F921&lt;&gt;"",COUNT(F921)=0)),"Check payment",IF(OR(E921&lt;0,IF(F921="",0,F921)&lt;0,IF(F921="",0,F921)&gt;E921),"Check payment",IF(OR(COUNT(C921)=0,COUNT(D921)=0),"Check dates",IF(D921&lt;C921,"Check dates",IF(ROUND(E921-IF(F921="",0,F921),2)=0,"Paid",IF(Setup!$B$4="","Set as-of date",IF(D921=Setup!$B$4,"Due today",IF(D921&lt;Setup!$B$4,IF(IF(F921="",0,F921)&gt;0,"Partially paid · overdue","Overdue"),IF(IF(F921="",0,F921)&gt;0,"Partially paid","Open"))))))))))))</f>
        <v/>
      </c>
      <c r="J921" s="15" t="str">
        <f>IF(OR(I921="Overdue",I921="Partially paid · overdue"),DATEDIF(D921,Setup!$B$4,"D"),IF(OR(I921="Open",I921="Partially paid",I921="Due today"),0,""))</f>
        <v/>
      </c>
      <c r="K921" s="5"/>
      <c r="L921" t="str">
        <f>IF(A921="","","k"&amp;SUBSTITUTE(SUBSTITUTE(SUBSTITUTE(SUBSTITUTE(SUBSTITUTE(SUBSTITUTE(A921,"~","{t}"),"*","{s}"),"?","{q}"),"&lt;","{lt}"),"&gt;","{gt}"),"=","{eq}"))</f>
        <v/>
      </c>
    </row>
    <row r="922" spans="1:12" x14ac:dyDescent="0.25">
      <c r="A922" s="5"/>
      <c r="B922" s="5"/>
      <c r="C922" s="8"/>
      <c r="D922" s="8"/>
      <c r="E922" s="12"/>
      <c r="F922" s="12"/>
      <c r="G922" s="13" t="str">
        <f>IF(OR(I922="Open",I922="Partially paid",I922="Due today",I922="Overdue",I922="Partially paid · overdue",I922="Paid",I922="Set as-of date"),ROUND(E922-IF(F922="",0,F922),2),"")</f>
        <v/>
      </c>
      <c r="H922" s="8"/>
      <c r="I922" s="14" t="str">
        <f>IF(AND(A922="",B922="",C922="",D922="",E922="",F922="",H922=""),"",IF(OR(A922="",B922="",C922="",D922="",E922=""),"Incomplete",IF(COUNTIF($L$5:$L$1004,L922)&gt;1,"Check invoice #",IF(OR(COUNT(E922)=0,AND(F922&lt;&gt;"",COUNT(F922)=0)),"Check payment",IF(OR(E922&lt;0,IF(F922="",0,F922)&lt;0,IF(F922="",0,F922)&gt;E922),"Check payment",IF(OR(COUNT(C922)=0,COUNT(D922)=0),"Check dates",IF(D922&lt;C922,"Check dates",IF(ROUND(E922-IF(F922="",0,F922),2)=0,"Paid",IF(Setup!$B$4="","Set as-of date",IF(D922=Setup!$B$4,"Due today",IF(D922&lt;Setup!$B$4,IF(IF(F922="",0,F922)&gt;0,"Partially paid · overdue","Overdue"),IF(IF(F922="",0,F922)&gt;0,"Partially paid","Open"))))))))))))</f>
        <v/>
      </c>
      <c r="J922" s="15" t="str">
        <f>IF(OR(I922="Overdue",I922="Partially paid · overdue"),DATEDIF(D922,Setup!$B$4,"D"),IF(OR(I922="Open",I922="Partially paid",I922="Due today"),0,""))</f>
        <v/>
      </c>
      <c r="K922" s="5"/>
      <c r="L922" t="str">
        <f>IF(A922="","","k"&amp;SUBSTITUTE(SUBSTITUTE(SUBSTITUTE(SUBSTITUTE(SUBSTITUTE(SUBSTITUTE(A922,"~","{t}"),"*","{s}"),"?","{q}"),"&lt;","{lt}"),"&gt;","{gt}"),"=","{eq}"))</f>
        <v/>
      </c>
    </row>
    <row r="923" spans="1:12" x14ac:dyDescent="0.25">
      <c r="A923" s="5"/>
      <c r="B923" s="5"/>
      <c r="C923" s="8"/>
      <c r="D923" s="8"/>
      <c r="E923" s="12"/>
      <c r="F923" s="12"/>
      <c r="G923" s="13" t="str">
        <f>IF(OR(I923="Open",I923="Partially paid",I923="Due today",I923="Overdue",I923="Partially paid · overdue",I923="Paid",I923="Set as-of date"),ROUND(E923-IF(F923="",0,F923),2),"")</f>
        <v/>
      </c>
      <c r="H923" s="8"/>
      <c r="I923" s="14" t="str">
        <f>IF(AND(A923="",B923="",C923="",D923="",E923="",F923="",H923=""),"",IF(OR(A923="",B923="",C923="",D923="",E923=""),"Incomplete",IF(COUNTIF($L$5:$L$1004,L923)&gt;1,"Check invoice #",IF(OR(COUNT(E923)=0,AND(F923&lt;&gt;"",COUNT(F923)=0)),"Check payment",IF(OR(E923&lt;0,IF(F923="",0,F923)&lt;0,IF(F923="",0,F923)&gt;E923),"Check payment",IF(OR(COUNT(C923)=0,COUNT(D923)=0),"Check dates",IF(D923&lt;C923,"Check dates",IF(ROUND(E923-IF(F923="",0,F923),2)=0,"Paid",IF(Setup!$B$4="","Set as-of date",IF(D923=Setup!$B$4,"Due today",IF(D923&lt;Setup!$B$4,IF(IF(F923="",0,F923)&gt;0,"Partially paid · overdue","Overdue"),IF(IF(F923="",0,F923)&gt;0,"Partially paid","Open"))))))))))))</f>
        <v/>
      </c>
      <c r="J923" s="15" t="str">
        <f>IF(OR(I923="Overdue",I923="Partially paid · overdue"),DATEDIF(D923,Setup!$B$4,"D"),IF(OR(I923="Open",I923="Partially paid",I923="Due today"),0,""))</f>
        <v/>
      </c>
      <c r="K923" s="5"/>
      <c r="L923" t="str">
        <f>IF(A923="","","k"&amp;SUBSTITUTE(SUBSTITUTE(SUBSTITUTE(SUBSTITUTE(SUBSTITUTE(SUBSTITUTE(A923,"~","{t}"),"*","{s}"),"?","{q}"),"&lt;","{lt}"),"&gt;","{gt}"),"=","{eq}"))</f>
        <v/>
      </c>
    </row>
    <row r="924" spans="1:12" x14ac:dyDescent="0.25">
      <c r="A924" s="5"/>
      <c r="B924" s="5"/>
      <c r="C924" s="8"/>
      <c r="D924" s="8"/>
      <c r="E924" s="12"/>
      <c r="F924" s="12"/>
      <c r="G924" s="13" t="str">
        <f>IF(OR(I924="Open",I924="Partially paid",I924="Due today",I924="Overdue",I924="Partially paid · overdue",I924="Paid",I924="Set as-of date"),ROUND(E924-IF(F924="",0,F924),2),"")</f>
        <v/>
      </c>
      <c r="H924" s="8"/>
      <c r="I924" s="14" t="str">
        <f>IF(AND(A924="",B924="",C924="",D924="",E924="",F924="",H924=""),"",IF(OR(A924="",B924="",C924="",D924="",E924=""),"Incomplete",IF(COUNTIF($L$5:$L$1004,L924)&gt;1,"Check invoice #",IF(OR(COUNT(E924)=0,AND(F924&lt;&gt;"",COUNT(F924)=0)),"Check payment",IF(OR(E924&lt;0,IF(F924="",0,F924)&lt;0,IF(F924="",0,F924)&gt;E924),"Check payment",IF(OR(COUNT(C924)=0,COUNT(D924)=0),"Check dates",IF(D924&lt;C924,"Check dates",IF(ROUND(E924-IF(F924="",0,F924),2)=0,"Paid",IF(Setup!$B$4="","Set as-of date",IF(D924=Setup!$B$4,"Due today",IF(D924&lt;Setup!$B$4,IF(IF(F924="",0,F924)&gt;0,"Partially paid · overdue","Overdue"),IF(IF(F924="",0,F924)&gt;0,"Partially paid","Open"))))))))))))</f>
        <v/>
      </c>
      <c r="J924" s="15" t="str">
        <f>IF(OR(I924="Overdue",I924="Partially paid · overdue"),DATEDIF(D924,Setup!$B$4,"D"),IF(OR(I924="Open",I924="Partially paid",I924="Due today"),0,""))</f>
        <v/>
      </c>
      <c r="K924" s="5"/>
      <c r="L924" t="str">
        <f>IF(A924="","","k"&amp;SUBSTITUTE(SUBSTITUTE(SUBSTITUTE(SUBSTITUTE(SUBSTITUTE(SUBSTITUTE(A924,"~","{t}"),"*","{s}"),"?","{q}"),"&lt;","{lt}"),"&gt;","{gt}"),"=","{eq}"))</f>
        <v/>
      </c>
    </row>
    <row r="925" spans="1:12" x14ac:dyDescent="0.25">
      <c r="A925" s="5"/>
      <c r="B925" s="5"/>
      <c r="C925" s="8"/>
      <c r="D925" s="8"/>
      <c r="E925" s="12"/>
      <c r="F925" s="12"/>
      <c r="G925" s="13" t="str">
        <f>IF(OR(I925="Open",I925="Partially paid",I925="Due today",I925="Overdue",I925="Partially paid · overdue",I925="Paid",I925="Set as-of date"),ROUND(E925-IF(F925="",0,F925),2),"")</f>
        <v/>
      </c>
      <c r="H925" s="8"/>
      <c r="I925" s="14" t="str">
        <f>IF(AND(A925="",B925="",C925="",D925="",E925="",F925="",H925=""),"",IF(OR(A925="",B925="",C925="",D925="",E925=""),"Incomplete",IF(COUNTIF($L$5:$L$1004,L925)&gt;1,"Check invoice #",IF(OR(COUNT(E925)=0,AND(F925&lt;&gt;"",COUNT(F925)=0)),"Check payment",IF(OR(E925&lt;0,IF(F925="",0,F925)&lt;0,IF(F925="",0,F925)&gt;E925),"Check payment",IF(OR(COUNT(C925)=0,COUNT(D925)=0),"Check dates",IF(D925&lt;C925,"Check dates",IF(ROUND(E925-IF(F925="",0,F925),2)=0,"Paid",IF(Setup!$B$4="","Set as-of date",IF(D925=Setup!$B$4,"Due today",IF(D925&lt;Setup!$B$4,IF(IF(F925="",0,F925)&gt;0,"Partially paid · overdue","Overdue"),IF(IF(F925="",0,F925)&gt;0,"Partially paid","Open"))))))))))))</f>
        <v/>
      </c>
      <c r="J925" s="15" t="str">
        <f>IF(OR(I925="Overdue",I925="Partially paid · overdue"),DATEDIF(D925,Setup!$B$4,"D"),IF(OR(I925="Open",I925="Partially paid",I925="Due today"),0,""))</f>
        <v/>
      </c>
      <c r="K925" s="5"/>
      <c r="L925" t="str">
        <f>IF(A925="","","k"&amp;SUBSTITUTE(SUBSTITUTE(SUBSTITUTE(SUBSTITUTE(SUBSTITUTE(SUBSTITUTE(A925,"~","{t}"),"*","{s}"),"?","{q}"),"&lt;","{lt}"),"&gt;","{gt}"),"=","{eq}"))</f>
        <v/>
      </c>
    </row>
    <row r="926" spans="1:12" x14ac:dyDescent="0.25">
      <c r="A926" s="5"/>
      <c r="B926" s="5"/>
      <c r="C926" s="8"/>
      <c r="D926" s="8"/>
      <c r="E926" s="12"/>
      <c r="F926" s="12"/>
      <c r="G926" s="13" t="str">
        <f>IF(OR(I926="Open",I926="Partially paid",I926="Due today",I926="Overdue",I926="Partially paid · overdue",I926="Paid",I926="Set as-of date"),ROUND(E926-IF(F926="",0,F926),2),"")</f>
        <v/>
      </c>
      <c r="H926" s="8"/>
      <c r="I926" s="14" t="str">
        <f>IF(AND(A926="",B926="",C926="",D926="",E926="",F926="",H926=""),"",IF(OR(A926="",B926="",C926="",D926="",E926=""),"Incomplete",IF(COUNTIF($L$5:$L$1004,L926)&gt;1,"Check invoice #",IF(OR(COUNT(E926)=0,AND(F926&lt;&gt;"",COUNT(F926)=0)),"Check payment",IF(OR(E926&lt;0,IF(F926="",0,F926)&lt;0,IF(F926="",0,F926)&gt;E926),"Check payment",IF(OR(COUNT(C926)=0,COUNT(D926)=0),"Check dates",IF(D926&lt;C926,"Check dates",IF(ROUND(E926-IF(F926="",0,F926),2)=0,"Paid",IF(Setup!$B$4="","Set as-of date",IF(D926=Setup!$B$4,"Due today",IF(D926&lt;Setup!$B$4,IF(IF(F926="",0,F926)&gt;0,"Partially paid · overdue","Overdue"),IF(IF(F926="",0,F926)&gt;0,"Partially paid","Open"))))))))))))</f>
        <v/>
      </c>
      <c r="J926" s="15" t="str">
        <f>IF(OR(I926="Overdue",I926="Partially paid · overdue"),DATEDIF(D926,Setup!$B$4,"D"),IF(OR(I926="Open",I926="Partially paid",I926="Due today"),0,""))</f>
        <v/>
      </c>
      <c r="K926" s="5"/>
      <c r="L926" t="str">
        <f>IF(A926="","","k"&amp;SUBSTITUTE(SUBSTITUTE(SUBSTITUTE(SUBSTITUTE(SUBSTITUTE(SUBSTITUTE(A926,"~","{t}"),"*","{s}"),"?","{q}"),"&lt;","{lt}"),"&gt;","{gt}"),"=","{eq}"))</f>
        <v/>
      </c>
    </row>
    <row r="927" spans="1:12" x14ac:dyDescent="0.25">
      <c r="A927" s="5"/>
      <c r="B927" s="5"/>
      <c r="C927" s="8"/>
      <c r="D927" s="8"/>
      <c r="E927" s="12"/>
      <c r="F927" s="12"/>
      <c r="G927" s="13" t="str">
        <f>IF(OR(I927="Open",I927="Partially paid",I927="Due today",I927="Overdue",I927="Partially paid · overdue",I927="Paid",I927="Set as-of date"),ROUND(E927-IF(F927="",0,F927),2),"")</f>
        <v/>
      </c>
      <c r="H927" s="8"/>
      <c r="I927" s="14" t="str">
        <f>IF(AND(A927="",B927="",C927="",D927="",E927="",F927="",H927=""),"",IF(OR(A927="",B927="",C927="",D927="",E927=""),"Incomplete",IF(COUNTIF($L$5:$L$1004,L927)&gt;1,"Check invoice #",IF(OR(COUNT(E927)=0,AND(F927&lt;&gt;"",COUNT(F927)=0)),"Check payment",IF(OR(E927&lt;0,IF(F927="",0,F927)&lt;0,IF(F927="",0,F927)&gt;E927),"Check payment",IF(OR(COUNT(C927)=0,COUNT(D927)=0),"Check dates",IF(D927&lt;C927,"Check dates",IF(ROUND(E927-IF(F927="",0,F927),2)=0,"Paid",IF(Setup!$B$4="","Set as-of date",IF(D927=Setup!$B$4,"Due today",IF(D927&lt;Setup!$B$4,IF(IF(F927="",0,F927)&gt;0,"Partially paid · overdue","Overdue"),IF(IF(F927="",0,F927)&gt;0,"Partially paid","Open"))))))))))))</f>
        <v/>
      </c>
      <c r="J927" s="15" t="str">
        <f>IF(OR(I927="Overdue",I927="Partially paid · overdue"),DATEDIF(D927,Setup!$B$4,"D"),IF(OR(I927="Open",I927="Partially paid",I927="Due today"),0,""))</f>
        <v/>
      </c>
      <c r="K927" s="5"/>
      <c r="L927" t="str">
        <f>IF(A927="","","k"&amp;SUBSTITUTE(SUBSTITUTE(SUBSTITUTE(SUBSTITUTE(SUBSTITUTE(SUBSTITUTE(A927,"~","{t}"),"*","{s}"),"?","{q}"),"&lt;","{lt}"),"&gt;","{gt}"),"=","{eq}"))</f>
        <v/>
      </c>
    </row>
    <row r="928" spans="1:12" x14ac:dyDescent="0.25">
      <c r="A928" s="5"/>
      <c r="B928" s="5"/>
      <c r="C928" s="8"/>
      <c r="D928" s="8"/>
      <c r="E928" s="12"/>
      <c r="F928" s="12"/>
      <c r="G928" s="13" t="str">
        <f>IF(OR(I928="Open",I928="Partially paid",I928="Due today",I928="Overdue",I928="Partially paid · overdue",I928="Paid",I928="Set as-of date"),ROUND(E928-IF(F928="",0,F928),2),"")</f>
        <v/>
      </c>
      <c r="H928" s="8"/>
      <c r="I928" s="14" t="str">
        <f>IF(AND(A928="",B928="",C928="",D928="",E928="",F928="",H928=""),"",IF(OR(A928="",B928="",C928="",D928="",E928=""),"Incomplete",IF(COUNTIF($L$5:$L$1004,L928)&gt;1,"Check invoice #",IF(OR(COUNT(E928)=0,AND(F928&lt;&gt;"",COUNT(F928)=0)),"Check payment",IF(OR(E928&lt;0,IF(F928="",0,F928)&lt;0,IF(F928="",0,F928)&gt;E928),"Check payment",IF(OR(COUNT(C928)=0,COUNT(D928)=0),"Check dates",IF(D928&lt;C928,"Check dates",IF(ROUND(E928-IF(F928="",0,F928),2)=0,"Paid",IF(Setup!$B$4="","Set as-of date",IF(D928=Setup!$B$4,"Due today",IF(D928&lt;Setup!$B$4,IF(IF(F928="",0,F928)&gt;0,"Partially paid · overdue","Overdue"),IF(IF(F928="",0,F928)&gt;0,"Partially paid","Open"))))))))))))</f>
        <v/>
      </c>
      <c r="J928" s="15" t="str">
        <f>IF(OR(I928="Overdue",I928="Partially paid · overdue"),DATEDIF(D928,Setup!$B$4,"D"),IF(OR(I928="Open",I928="Partially paid",I928="Due today"),0,""))</f>
        <v/>
      </c>
      <c r="K928" s="5"/>
      <c r="L928" t="str">
        <f>IF(A928="","","k"&amp;SUBSTITUTE(SUBSTITUTE(SUBSTITUTE(SUBSTITUTE(SUBSTITUTE(SUBSTITUTE(A928,"~","{t}"),"*","{s}"),"?","{q}"),"&lt;","{lt}"),"&gt;","{gt}"),"=","{eq}"))</f>
        <v/>
      </c>
    </row>
    <row r="929" spans="1:12" x14ac:dyDescent="0.25">
      <c r="A929" s="5"/>
      <c r="B929" s="5"/>
      <c r="C929" s="8"/>
      <c r="D929" s="8"/>
      <c r="E929" s="12"/>
      <c r="F929" s="12"/>
      <c r="G929" s="13" t="str">
        <f>IF(OR(I929="Open",I929="Partially paid",I929="Due today",I929="Overdue",I929="Partially paid · overdue",I929="Paid",I929="Set as-of date"),ROUND(E929-IF(F929="",0,F929),2),"")</f>
        <v/>
      </c>
      <c r="H929" s="8"/>
      <c r="I929" s="14" t="str">
        <f>IF(AND(A929="",B929="",C929="",D929="",E929="",F929="",H929=""),"",IF(OR(A929="",B929="",C929="",D929="",E929=""),"Incomplete",IF(COUNTIF($L$5:$L$1004,L929)&gt;1,"Check invoice #",IF(OR(COUNT(E929)=0,AND(F929&lt;&gt;"",COUNT(F929)=0)),"Check payment",IF(OR(E929&lt;0,IF(F929="",0,F929)&lt;0,IF(F929="",0,F929)&gt;E929),"Check payment",IF(OR(COUNT(C929)=0,COUNT(D929)=0),"Check dates",IF(D929&lt;C929,"Check dates",IF(ROUND(E929-IF(F929="",0,F929),2)=0,"Paid",IF(Setup!$B$4="","Set as-of date",IF(D929=Setup!$B$4,"Due today",IF(D929&lt;Setup!$B$4,IF(IF(F929="",0,F929)&gt;0,"Partially paid · overdue","Overdue"),IF(IF(F929="",0,F929)&gt;0,"Partially paid","Open"))))))))))))</f>
        <v/>
      </c>
      <c r="J929" s="15" t="str">
        <f>IF(OR(I929="Overdue",I929="Partially paid · overdue"),DATEDIF(D929,Setup!$B$4,"D"),IF(OR(I929="Open",I929="Partially paid",I929="Due today"),0,""))</f>
        <v/>
      </c>
      <c r="K929" s="5"/>
      <c r="L929" t="str">
        <f>IF(A929="","","k"&amp;SUBSTITUTE(SUBSTITUTE(SUBSTITUTE(SUBSTITUTE(SUBSTITUTE(SUBSTITUTE(A929,"~","{t}"),"*","{s}"),"?","{q}"),"&lt;","{lt}"),"&gt;","{gt}"),"=","{eq}"))</f>
        <v/>
      </c>
    </row>
    <row r="930" spans="1:12" x14ac:dyDescent="0.25">
      <c r="A930" s="5"/>
      <c r="B930" s="5"/>
      <c r="C930" s="8"/>
      <c r="D930" s="8"/>
      <c r="E930" s="12"/>
      <c r="F930" s="12"/>
      <c r="G930" s="13" t="str">
        <f>IF(OR(I930="Open",I930="Partially paid",I930="Due today",I930="Overdue",I930="Partially paid · overdue",I930="Paid",I930="Set as-of date"),ROUND(E930-IF(F930="",0,F930),2),"")</f>
        <v/>
      </c>
      <c r="H930" s="8"/>
      <c r="I930" s="14" t="str">
        <f>IF(AND(A930="",B930="",C930="",D930="",E930="",F930="",H930=""),"",IF(OR(A930="",B930="",C930="",D930="",E930=""),"Incomplete",IF(COUNTIF($L$5:$L$1004,L930)&gt;1,"Check invoice #",IF(OR(COUNT(E930)=0,AND(F930&lt;&gt;"",COUNT(F930)=0)),"Check payment",IF(OR(E930&lt;0,IF(F930="",0,F930)&lt;0,IF(F930="",0,F930)&gt;E930),"Check payment",IF(OR(COUNT(C930)=0,COUNT(D930)=0),"Check dates",IF(D930&lt;C930,"Check dates",IF(ROUND(E930-IF(F930="",0,F930),2)=0,"Paid",IF(Setup!$B$4="","Set as-of date",IF(D930=Setup!$B$4,"Due today",IF(D930&lt;Setup!$B$4,IF(IF(F930="",0,F930)&gt;0,"Partially paid · overdue","Overdue"),IF(IF(F930="",0,F930)&gt;0,"Partially paid","Open"))))))))))))</f>
        <v/>
      </c>
      <c r="J930" s="15" t="str">
        <f>IF(OR(I930="Overdue",I930="Partially paid · overdue"),DATEDIF(D930,Setup!$B$4,"D"),IF(OR(I930="Open",I930="Partially paid",I930="Due today"),0,""))</f>
        <v/>
      </c>
      <c r="K930" s="5"/>
      <c r="L930" t="str">
        <f>IF(A930="","","k"&amp;SUBSTITUTE(SUBSTITUTE(SUBSTITUTE(SUBSTITUTE(SUBSTITUTE(SUBSTITUTE(A930,"~","{t}"),"*","{s}"),"?","{q}"),"&lt;","{lt}"),"&gt;","{gt}"),"=","{eq}"))</f>
        <v/>
      </c>
    </row>
    <row r="931" spans="1:12" x14ac:dyDescent="0.25">
      <c r="A931" s="5"/>
      <c r="B931" s="5"/>
      <c r="C931" s="8"/>
      <c r="D931" s="8"/>
      <c r="E931" s="12"/>
      <c r="F931" s="12"/>
      <c r="G931" s="13" t="str">
        <f>IF(OR(I931="Open",I931="Partially paid",I931="Due today",I931="Overdue",I931="Partially paid · overdue",I931="Paid",I931="Set as-of date"),ROUND(E931-IF(F931="",0,F931),2),"")</f>
        <v/>
      </c>
      <c r="H931" s="8"/>
      <c r="I931" s="14" t="str">
        <f>IF(AND(A931="",B931="",C931="",D931="",E931="",F931="",H931=""),"",IF(OR(A931="",B931="",C931="",D931="",E931=""),"Incomplete",IF(COUNTIF($L$5:$L$1004,L931)&gt;1,"Check invoice #",IF(OR(COUNT(E931)=0,AND(F931&lt;&gt;"",COUNT(F931)=0)),"Check payment",IF(OR(E931&lt;0,IF(F931="",0,F931)&lt;0,IF(F931="",0,F931)&gt;E931),"Check payment",IF(OR(COUNT(C931)=0,COUNT(D931)=0),"Check dates",IF(D931&lt;C931,"Check dates",IF(ROUND(E931-IF(F931="",0,F931),2)=0,"Paid",IF(Setup!$B$4="","Set as-of date",IF(D931=Setup!$B$4,"Due today",IF(D931&lt;Setup!$B$4,IF(IF(F931="",0,F931)&gt;0,"Partially paid · overdue","Overdue"),IF(IF(F931="",0,F931)&gt;0,"Partially paid","Open"))))))))))))</f>
        <v/>
      </c>
      <c r="J931" s="15" t="str">
        <f>IF(OR(I931="Overdue",I931="Partially paid · overdue"),DATEDIF(D931,Setup!$B$4,"D"),IF(OR(I931="Open",I931="Partially paid",I931="Due today"),0,""))</f>
        <v/>
      </c>
      <c r="K931" s="5"/>
      <c r="L931" t="str">
        <f>IF(A931="","","k"&amp;SUBSTITUTE(SUBSTITUTE(SUBSTITUTE(SUBSTITUTE(SUBSTITUTE(SUBSTITUTE(A931,"~","{t}"),"*","{s}"),"?","{q}"),"&lt;","{lt}"),"&gt;","{gt}"),"=","{eq}"))</f>
        <v/>
      </c>
    </row>
    <row r="932" spans="1:12" x14ac:dyDescent="0.25">
      <c r="A932" s="5"/>
      <c r="B932" s="5"/>
      <c r="C932" s="8"/>
      <c r="D932" s="8"/>
      <c r="E932" s="12"/>
      <c r="F932" s="12"/>
      <c r="G932" s="13" t="str">
        <f>IF(OR(I932="Open",I932="Partially paid",I932="Due today",I932="Overdue",I932="Partially paid · overdue",I932="Paid",I932="Set as-of date"),ROUND(E932-IF(F932="",0,F932),2),"")</f>
        <v/>
      </c>
      <c r="H932" s="8"/>
      <c r="I932" s="14" t="str">
        <f>IF(AND(A932="",B932="",C932="",D932="",E932="",F932="",H932=""),"",IF(OR(A932="",B932="",C932="",D932="",E932=""),"Incomplete",IF(COUNTIF($L$5:$L$1004,L932)&gt;1,"Check invoice #",IF(OR(COUNT(E932)=0,AND(F932&lt;&gt;"",COUNT(F932)=0)),"Check payment",IF(OR(E932&lt;0,IF(F932="",0,F932)&lt;0,IF(F932="",0,F932)&gt;E932),"Check payment",IF(OR(COUNT(C932)=0,COUNT(D932)=0),"Check dates",IF(D932&lt;C932,"Check dates",IF(ROUND(E932-IF(F932="",0,F932),2)=0,"Paid",IF(Setup!$B$4="","Set as-of date",IF(D932=Setup!$B$4,"Due today",IF(D932&lt;Setup!$B$4,IF(IF(F932="",0,F932)&gt;0,"Partially paid · overdue","Overdue"),IF(IF(F932="",0,F932)&gt;0,"Partially paid","Open"))))))))))))</f>
        <v/>
      </c>
      <c r="J932" s="15" t="str">
        <f>IF(OR(I932="Overdue",I932="Partially paid · overdue"),DATEDIF(D932,Setup!$B$4,"D"),IF(OR(I932="Open",I932="Partially paid",I932="Due today"),0,""))</f>
        <v/>
      </c>
      <c r="K932" s="5"/>
      <c r="L932" t="str">
        <f>IF(A932="","","k"&amp;SUBSTITUTE(SUBSTITUTE(SUBSTITUTE(SUBSTITUTE(SUBSTITUTE(SUBSTITUTE(A932,"~","{t}"),"*","{s}"),"?","{q}"),"&lt;","{lt}"),"&gt;","{gt}"),"=","{eq}"))</f>
        <v/>
      </c>
    </row>
    <row r="933" spans="1:12" x14ac:dyDescent="0.25">
      <c r="A933" s="5"/>
      <c r="B933" s="5"/>
      <c r="C933" s="8"/>
      <c r="D933" s="8"/>
      <c r="E933" s="12"/>
      <c r="F933" s="12"/>
      <c r="G933" s="13" t="str">
        <f>IF(OR(I933="Open",I933="Partially paid",I933="Due today",I933="Overdue",I933="Partially paid · overdue",I933="Paid",I933="Set as-of date"),ROUND(E933-IF(F933="",0,F933),2),"")</f>
        <v/>
      </c>
      <c r="H933" s="8"/>
      <c r="I933" s="14" t="str">
        <f>IF(AND(A933="",B933="",C933="",D933="",E933="",F933="",H933=""),"",IF(OR(A933="",B933="",C933="",D933="",E933=""),"Incomplete",IF(COUNTIF($L$5:$L$1004,L933)&gt;1,"Check invoice #",IF(OR(COUNT(E933)=0,AND(F933&lt;&gt;"",COUNT(F933)=0)),"Check payment",IF(OR(E933&lt;0,IF(F933="",0,F933)&lt;0,IF(F933="",0,F933)&gt;E933),"Check payment",IF(OR(COUNT(C933)=0,COUNT(D933)=0),"Check dates",IF(D933&lt;C933,"Check dates",IF(ROUND(E933-IF(F933="",0,F933),2)=0,"Paid",IF(Setup!$B$4="","Set as-of date",IF(D933=Setup!$B$4,"Due today",IF(D933&lt;Setup!$B$4,IF(IF(F933="",0,F933)&gt;0,"Partially paid · overdue","Overdue"),IF(IF(F933="",0,F933)&gt;0,"Partially paid","Open"))))))))))))</f>
        <v/>
      </c>
      <c r="J933" s="15" t="str">
        <f>IF(OR(I933="Overdue",I933="Partially paid · overdue"),DATEDIF(D933,Setup!$B$4,"D"),IF(OR(I933="Open",I933="Partially paid",I933="Due today"),0,""))</f>
        <v/>
      </c>
      <c r="K933" s="5"/>
      <c r="L933" t="str">
        <f>IF(A933="","","k"&amp;SUBSTITUTE(SUBSTITUTE(SUBSTITUTE(SUBSTITUTE(SUBSTITUTE(SUBSTITUTE(A933,"~","{t}"),"*","{s}"),"?","{q}"),"&lt;","{lt}"),"&gt;","{gt}"),"=","{eq}"))</f>
        <v/>
      </c>
    </row>
    <row r="934" spans="1:12" x14ac:dyDescent="0.25">
      <c r="A934" s="5"/>
      <c r="B934" s="5"/>
      <c r="C934" s="8"/>
      <c r="D934" s="8"/>
      <c r="E934" s="12"/>
      <c r="F934" s="12"/>
      <c r="G934" s="13" t="str">
        <f>IF(OR(I934="Open",I934="Partially paid",I934="Due today",I934="Overdue",I934="Partially paid · overdue",I934="Paid",I934="Set as-of date"),ROUND(E934-IF(F934="",0,F934),2),"")</f>
        <v/>
      </c>
      <c r="H934" s="8"/>
      <c r="I934" s="14" t="str">
        <f>IF(AND(A934="",B934="",C934="",D934="",E934="",F934="",H934=""),"",IF(OR(A934="",B934="",C934="",D934="",E934=""),"Incomplete",IF(COUNTIF($L$5:$L$1004,L934)&gt;1,"Check invoice #",IF(OR(COUNT(E934)=0,AND(F934&lt;&gt;"",COUNT(F934)=0)),"Check payment",IF(OR(E934&lt;0,IF(F934="",0,F934)&lt;0,IF(F934="",0,F934)&gt;E934),"Check payment",IF(OR(COUNT(C934)=0,COUNT(D934)=0),"Check dates",IF(D934&lt;C934,"Check dates",IF(ROUND(E934-IF(F934="",0,F934),2)=0,"Paid",IF(Setup!$B$4="","Set as-of date",IF(D934=Setup!$B$4,"Due today",IF(D934&lt;Setup!$B$4,IF(IF(F934="",0,F934)&gt;0,"Partially paid · overdue","Overdue"),IF(IF(F934="",0,F934)&gt;0,"Partially paid","Open"))))))))))))</f>
        <v/>
      </c>
      <c r="J934" s="15" t="str">
        <f>IF(OR(I934="Overdue",I934="Partially paid · overdue"),DATEDIF(D934,Setup!$B$4,"D"),IF(OR(I934="Open",I934="Partially paid",I934="Due today"),0,""))</f>
        <v/>
      </c>
      <c r="K934" s="5"/>
      <c r="L934" t="str">
        <f>IF(A934="","","k"&amp;SUBSTITUTE(SUBSTITUTE(SUBSTITUTE(SUBSTITUTE(SUBSTITUTE(SUBSTITUTE(A934,"~","{t}"),"*","{s}"),"?","{q}"),"&lt;","{lt}"),"&gt;","{gt}"),"=","{eq}"))</f>
        <v/>
      </c>
    </row>
    <row r="935" spans="1:12" x14ac:dyDescent="0.25">
      <c r="A935" s="5"/>
      <c r="B935" s="5"/>
      <c r="C935" s="8"/>
      <c r="D935" s="8"/>
      <c r="E935" s="12"/>
      <c r="F935" s="12"/>
      <c r="G935" s="13" t="str">
        <f>IF(OR(I935="Open",I935="Partially paid",I935="Due today",I935="Overdue",I935="Partially paid · overdue",I935="Paid",I935="Set as-of date"),ROUND(E935-IF(F935="",0,F935),2),"")</f>
        <v/>
      </c>
      <c r="H935" s="8"/>
      <c r="I935" s="14" t="str">
        <f>IF(AND(A935="",B935="",C935="",D935="",E935="",F935="",H935=""),"",IF(OR(A935="",B935="",C935="",D935="",E935=""),"Incomplete",IF(COUNTIF($L$5:$L$1004,L935)&gt;1,"Check invoice #",IF(OR(COUNT(E935)=0,AND(F935&lt;&gt;"",COUNT(F935)=0)),"Check payment",IF(OR(E935&lt;0,IF(F935="",0,F935)&lt;0,IF(F935="",0,F935)&gt;E935),"Check payment",IF(OR(COUNT(C935)=0,COUNT(D935)=0),"Check dates",IF(D935&lt;C935,"Check dates",IF(ROUND(E935-IF(F935="",0,F935),2)=0,"Paid",IF(Setup!$B$4="","Set as-of date",IF(D935=Setup!$B$4,"Due today",IF(D935&lt;Setup!$B$4,IF(IF(F935="",0,F935)&gt;0,"Partially paid · overdue","Overdue"),IF(IF(F935="",0,F935)&gt;0,"Partially paid","Open"))))))))))))</f>
        <v/>
      </c>
      <c r="J935" s="15" t="str">
        <f>IF(OR(I935="Overdue",I935="Partially paid · overdue"),DATEDIF(D935,Setup!$B$4,"D"),IF(OR(I935="Open",I935="Partially paid",I935="Due today"),0,""))</f>
        <v/>
      </c>
      <c r="K935" s="5"/>
      <c r="L935" t="str">
        <f>IF(A935="","","k"&amp;SUBSTITUTE(SUBSTITUTE(SUBSTITUTE(SUBSTITUTE(SUBSTITUTE(SUBSTITUTE(A935,"~","{t}"),"*","{s}"),"?","{q}"),"&lt;","{lt}"),"&gt;","{gt}"),"=","{eq}"))</f>
        <v/>
      </c>
    </row>
    <row r="936" spans="1:12" x14ac:dyDescent="0.25">
      <c r="A936" s="5"/>
      <c r="B936" s="5"/>
      <c r="C936" s="8"/>
      <c r="D936" s="8"/>
      <c r="E936" s="12"/>
      <c r="F936" s="12"/>
      <c r="G936" s="13" t="str">
        <f>IF(OR(I936="Open",I936="Partially paid",I936="Due today",I936="Overdue",I936="Partially paid · overdue",I936="Paid",I936="Set as-of date"),ROUND(E936-IF(F936="",0,F936),2),"")</f>
        <v/>
      </c>
      <c r="H936" s="8"/>
      <c r="I936" s="14" t="str">
        <f>IF(AND(A936="",B936="",C936="",D936="",E936="",F936="",H936=""),"",IF(OR(A936="",B936="",C936="",D936="",E936=""),"Incomplete",IF(COUNTIF($L$5:$L$1004,L936)&gt;1,"Check invoice #",IF(OR(COUNT(E936)=0,AND(F936&lt;&gt;"",COUNT(F936)=0)),"Check payment",IF(OR(E936&lt;0,IF(F936="",0,F936)&lt;0,IF(F936="",0,F936)&gt;E936),"Check payment",IF(OR(COUNT(C936)=0,COUNT(D936)=0),"Check dates",IF(D936&lt;C936,"Check dates",IF(ROUND(E936-IF(F936="",0,F936),2)=0,"Paid",IF(Setup!$B$4="","Set as-of date",IF(D936=Setup!$B$4,"Due today",IF(D936&lt;Setup!$B$4,IF(IF(F936="",0,F936)&gt;0,"Partially paid · overdue","Overdue"),IF(IF(F936="",0,F936)&gt;0,"Partially paid","Open"))))))))))))</f>
        <v/>
      </c>
      <c r="J936" s="15" t="str">
        <f>IF(OR(I936="Overdue",I936="Partially paid · overdue"),DATEDIF(D936,Setup!$B$4,"D"),IF(OR(I936="Open",I936="Partially paid",I936="Due today"),0,""))</f>
        <v/>
      </c>
      <c r="K936" s="5"/>
      <c r="L936" t="str">
        <f>IF(A936="","","k"&amp;SUBSTITUTE(SUBSTITUTE(SUBSTITUTE(SUBSTITUTE(SUBSTITUTE(SUBSTITUTE(A936,"~","{t}"),"*","{s}"),"?","{q}"),"&lt;","{lt}"),"&gt;","{gt}"),"=","{eq}"))</f>
        <v/>
      </c>
    </row>
    <row r="937" spans="1:12" x14ac:dyDescent="0.25">
      <c r="A937" s="5"/>
      <c r="B937" s="5"/>
      <c r="C937" s="8"/>
      <c r="D937" s="8"/>
      <c r="E937" s="12"/>
      <c r="F937" s="12"/>
      <c r="G937" s="13" t="str">
        <f>IF(OR(I937="Open",I937="Partially paid",I937="Due today",I937="Overdue",I937="Partially paid · overdue",I937="Paid",I937="Set as-of date"),ROUND(E937-IF(F937="",0,F937),2),"")</f>
        <v/>
      </c>
      <c r="H937" s="8"/>
      <c r="I937" s="14" t="str">
        <f>IF(AND(A937="",B937="",C937="",D937="",E937="",F937="",H937=""),"",IF(OR(A937="",B937="",C937="",D937="",E937=""),"Incomplete",IF(COUNTIF($L$5:$L$1004,L937)&gt;1,"Check invoice #",IF(OR(COUNT(E937)=0,AND(F937&lt;&gt;"",COUNT(F937)=0)),"Check payment",IF(OR(E937&lt;0,IF(F937="",0,F937)&lt;0,IF(F937="",0,F937)&gt;E937),"Check payment",IF(OR(COUNT(C937)=0,COUNT(D937)=0),"Check dates",IF(D937&lt;C937,"Check dates",IF(ROUND(E937-IF(F937="",0,F937),2)=0,"Paid",IF(Setup!$B$4="","Set as-of date",IF(D937=Setup!$B$4,"Due today",IF(D937&lt;Setup!$B$4,IF(IF(F937="",0,F937)&gt;0,"Partially paid · overdue","Overdue"),IF(IF(F937="",0,F937)&gt;0,"Partially paid","Open"))))))))))))</f>
        <v/>
      </c>
      <c r="J937" s="15" t="str">
        <f>IF(OR(I937="Overdue",I937="Partially paid · overdue"),DATEDIF(D937,Setup!$B$4,"D"),IF(OR(I937="Open",I937="Partially paid",I937="Due today"),0,""))</f>
        <v/>
      </c>
      <c r="K937" s="5"/>
      <c r="L937" t="str">
        <f>IF(A937="","","k"&amp;SUBSTITUTE(SUBSTITUTE(SUBSTITUTE(SUBSTITUTE(SUBSTITUTE(SUBSTITUTE(A937,"~","{t}"),"*","{s}"),"?","{q}"),"&lt;","{lt}"),"&gt;","{gt}"),"=","{eq}"))</f>
        <v/>
      </c>
    </row>
    <row r="938" spans="1:12" x14ac:dyDescent="0.25">
      <c r="A938" s="5"/>
      <c r="B938" s="5"/>
      <c r="C938" s="8"/>
      <c r="D938" s="8"/>
      <c r="E938" s="12"/>
      <c r="F938" s="12"/>
      <c r="G938" s="13" t="str">
        <f>IF(OR(I938="Open",I938="Partially paid",I938="Due today",I938="Overdue",I938="Partially paid · overdue",I938="Paid",I938="Set as-of date"),ROUND(E938-IF(F938="",0,F938),2),"")</f>
        <v/>
      </c>
      <c r="H938" s="8"/>
      <c r="I938" s="14" t="str">
        <f>IF(AND(A938="",B938="",C938="",D938="",E938="",F938="",H938=""),"",IF(OR(A938="",B938="",C938="",D938="",E938=""),"Incomplete",IF(COUNTIF($L$5:$L$1004,L938)&gt;1,"Check invoice #",IF(OR(COUNT(E938)=0,AND(F938&lt;&gt;"",COUNT(F938)=0)),"Check payment",IF(OR(E938&lt;0,IF(F938="",0,F938)&lt;0,IF(F938="",0,F938)&gt;E938),"Check payment",IF(OR(COUNT(C938)=0,COUNT(D938)=0),"Check dates",IF(D938&lt;C938,"Check dates",IF(ROUND(E938-IF(F938="",0,F938),2)=0,"Paid",IF(Setup!$B$4="","Set as-of date",IF(D938=Setup!$B$4,"Due today",IF(D938&lt;Setup!$B$4,IF(IF(F938="",0,F938)&gt;0,"Partially paid · overdue","Overdue"),IF(IF(F938="",0,F938)&gt;0,"Partially paid","Open"))))))))))))</f>
        <v/>
      </c>
      <c r="J938" s="15" t="str">
        <f>IF(OR(I938="Overdue",I938="Partially paid · overdue"),DATEDIF(D938,Setup!$B$4,"D"),IF(OR(I938="Open",I938="Partially paid",I938="Due today"),0,""))</f>
        <v/>
      </c>
      <c r="K938" s="5"/>
      <c r="L938" t="str">
        <f>IF(A938="","","k"&amp;SUBSTITUTE(SUBSTITUTE(SUBSTITUTE(SUBSTITUTE(SUBSTITUTE(SUBSTITUTE(A938,"~","{t}"),"*","{s}"),"?","{q}"),"&lt;","{lt}"),"&gt;","{gt}"),"=","{eq}"))</f>
        <v/>
      </c>
    </row>
    <row r="939" spans="1:12" x14ac:dyDescent="0.25">
      <c r="A939" s="5"/>
      <c r="B939" s="5"/>
      <c r="C939" s="8"/>
      <c r="D939" s="8"/>
      <c r="E939" s="12"/>
      <c r="F939" s="12"/>
      <c r="G939" s="13" t="str">
        <f>IF(OR(I939="Open",I939="Partially paid",I939="Due today",I939="Overdue",I939="Partially paid · overdue",I939="Paid",I939="Set as-of date"),ROUND(E939-IF(F939="",0,F939),2),"")</f>
        <v/>
      </c>
      <c r="H939" s="8"/>
      <c r="I939" s="14" t="str">
        <f>IF(AND(A939="",B939="",C939="",D939="",E939="",F939="",H939=""),"",IF(OR(A939="",B939="",C939="",D939="",E939=""),"Incomplete",IF(COUNTIF($L$5:$L$1004,L939)&gt;1,"Check invoice #",IF(OR(COUNT(E939)=0,AND(F939&lt;&gt;"",COUNT(F939)=0)),"Check payment",IF(OR(E939&lt;0,IF(F939="",0,F939)&lt;0,IF(F939="",0,F939)&gt;E939),"Check payment",IF(OR(COUNT(C939)=0,COUNT(D939)=0),"Check dates",IF(D939&lt;C939,"Check dates",IF(ROUND(E939-IF(F939="",0,F939),2)=0,"Paid",IF(Setup!$B$4="","Set as-of date",IF(D939=Setup!$B$4,"Due today",IF(D939&lt;Setup!$B$4,IF(IF(F939="",0,F939)&gt;0,"Partially paid · overdue","Overdue"),IF(IF(F939="",0,F939)&gt;0,"Partially paid","Open"))))))))))))</f>
        <v/>
      </c>
      <c r="J939" s="15" t="str">
        <f>IF(OR(I939="Overdue",I939="Partially paid · overdue"),DATEDIF(D939,Setup!$B$4,"D"),IF(OR(I939="Open",I939="Partially paid",I939="Due today"),0,""))</f>
        <v/>
      </c>
      <c r="K939" s="5"/>
      <c r="L939" t="str">
        <f>IF(A939="","","k"&amp;SUBSTITUTE(SUBSTITUTE(SUBSTITUTE(SUBSTITUTE(SUBSTITUTE(SUBSTITUTE(A939,"~","{t}"),"*","{s}"),"?","{q}"),"&lt;","{lt}"),"&gt;","{gt}"),"=","{eq}"))</f>
        <v/>
      </c>
    </row>
    <row r="940" spans="1:12" x14ac:dyDescent="0.25">
      <c r="A940" s="5"/>
      <c r="B940" s="5"/>
      <c r="C940" s="8"/>
      <c r="D940" s="8"/>
      <c r="E940" s="12"/>
      <c r="F940" s="12"/>
      <c r="G940" s="13" t="str">
        <f>IF(OR(I940="Open",I940="Partially paid",I940="Due today",I940="Overdue",I940="Partially paid · overdue",I940="Paid",I940="Set as-of date"),ROUND(E940-IF(F940="",0,F940),2),"")</f>
        <v/>
      </c>
      <c r="H940" s="8"/>
      <c r="I940" s="14" t="str">
        <f>IF(AND(A940="",B940="",C940="",D940="",E940="",F940="",H940=""),"",IF(OR(A940="",B940="",C940="",D940="",E940=""),"Incomplete",IF(COUNTIF($L$5:$L$1004,L940)&gt;1,"Check invoice #",IF(OR(COUNT(E940)=0,AND(F940&lt;&gt;"",COUNT(F940)=0)),"Check payment",IF(OR(E940&lt;0,IF(F940="",0,F940)&lt;0,IF(F940="",0,F940)&gt;E940),"Check payment",IF(OR(COUNT(C940)=0,COUNT(D940)=0),"Check dates",IF(D940&lt;C940,"Check dates",IF(ROUND(E940-IF(F940="",0,F940),2)=0,"Paid",IF(Setup!$B$4="","Set as-of date",IF(D940=Setup!$B$4,"Due today",IF(D940&lt;Setup!$B$4,IF(IF(F940="",0,F940)&gt;0,"Partially paid · overdue","Overdue"),IF(IF(F940="",0,F940)&gt;0,"Partially paid","Open"))))))))))))</f>
        <v/>
      </c>
      <c r="J940" s="15" t="str">
        <f>IF(OR(I940="Overdue",I940="Partially paid · overdue"),DATEDIF(D940,Setup!$B$4,"D"),IF(OR(I940="Open",I940="Partially paid",I940="Due today"),0,""))</f>
        <v/>
      </c>
      <c r="K940" s="5"/>
      <c r="L940" t="str">
        <f>IF(A940="","","k"&amp;SUBSTITUTE(SUBSTITUTE(SUBSTITUTE(SUBSTITUTE(SUBSTITUTE(SUBSTITUTE(A940,"~","{t}"),"*","{s}"),"?","{q}"),"&lt;","{lt}"),"&gt;","{gt}"),"=","{eq}"))</f>
        <v/>
      </c>
    </row>
    <row r="941" spans="1:12" x14ac:dyDescent="0.25">
      <c r="A941" s="5"/>
      <c r="B941" s="5"/>
      <c r="C941" s="8"/>
      <c r="D941" s="8"/>
      <c r="E941" s="12"/>
      <c r="F941" s="12"/>
      <c r="G941" s="13" t="str">
        <f>IF(OR(I941="Open",I941="Partially paid",I941="Due today",I941="Overdue",I941="Partially paid · overdue",I941="Paid",I941="Set as-of date"),ROUND(E941-IF(F941="",0,F941),2),"")</f>
        <v/>
      </c>
      <c r="H941" s="8"/>
      <c r="I941" s="14" t="str">
        <f>IF(AND(A941="",B941="",C941="",D941="",E941="",F941="",H941=""),"",IF(OR(A941="",B941="",C941="",D941="",E941=""),"Incomplete",IF(COUNTIF($L$5:$L$1004,L941)&gt;1,"Check invoice #",IF(OR(COUNT(E941)=0,AND(F941&lt;&gt;"",COUNT(F941)=0)),"Check payment",IF(OR(E941&lt;0,IF(F941="",0,F941)&lt;0,IF(F941="",0,F941)&gt;E941),"Check payment",IF(OR(COUNT(C941)=0,COUNT(D941)=0),"Check dates",IF(D941&lt;C941,"Check dates",IF(ROUND(E941-IF(F941="",0,F941),2)=0,"Paid",IF(Setup!$B$4="","Set as-of date",IF(D941=Setup!$B$4,"Due today",IF(D941&lt;Setup!$B$4,IF(IF(F941="",0,F941)&gt;0,"Partially paid · overdue","Overdue"),IF(IF(F941="",0,F941)&gt;0,"Partially paid","Open"))))))))))))</f>
        <v/>
      </c>
      <c r="J941" s="15" t="str">
        <f>IF(OR(I941="Overdue",I941="Partially paid · overdue"),DATEDIF(D941,Setup!$B$4,"D"),IF(OR(I941="Open",I941="Partially paid",I941="Due today"),0,""))</f>
        <v/>
      </c>
      <c r="K941" s="5"/>
      <c r="L941" t="str">
        <f>IF(A941="","","k"&amp;SUBSTITUTE(SUBSTITUTE(SUBSTITUTE(SUBSTITUTE(SUBSTITUTE(SUBSTITUTE(A941,"~","{t}"),"*","{s}"),"?","{q}"),"&lt;","{lt}"),"&gt;","{gt}"),"=","{eq}"))</f>
        <v/>
      </c>
    </row>
    <row r="942" spans="1:12" x14ac:dyDescent="0.25">
      <c r="A942" s="5"/>
      <c r="B942" s="5"/>
      <c r="C942" s="8"/>
      <c r="D942" s="8"/>
      <c r="E942" s="12"/>
      <c r="F942" s="12"/>
      <c r="G942" s="13" t="str">
        <f>IF(OR(I942="Open",I942="Partially paid",I942="Due today",I942="Overdue",I942="Partially paid · overdue",I942="Paid",I942="Set as-of date"),ROUND(E942-IF(F942="",0,F942),2),"")</f>
        <v/>
      </c>
      <c r="H942" s="8"/>
      <c r="I942" s="14" t="str">
        <f>IF(AND(A942="",B942="",C942="",D942="",E942="",F942="",H942=""),"",IF(OR(A942="",B942="",C942="",D942="",E942=""),"Incomplete",IF(COUNTIF($L$5:$L$1004,L942)&gt;1,"Check invoice #",IF(OR(COUNT(E942)=0,AND(F942&lt;&gt;"",COUNT(F942)=0)),"Check payment",IF(OR(E942&lt;0,IF(F942="",0,F942)&lt;0,IF(F942="",0,F942)&gt;E942),"Check payment",IF(OR(COUNT(C942)=0,COUNT(D942)=0),"Check dates",IF(D942&lt;C942,"Check dates",IF(ROUND(E942-IF(F942="",0,F942),2)=0,"Paid",IF(Setup!$B$4="","Set as-of date",IF(D942=Setup!$B$4,"Due today",IF(D942&lt;Setup!$B$4,IF(IF(F942="",0,F942)&gt;0,"Partially paid · overdue","Overdue"),IF(IF(F942="",0,F942)&gt;0,"Partially paid","Open"))))))))))))</f>
        <v/>
      </c>
      <c r="J942" s="15" t="str">
        <f>IF(OR(I942="Overdue",I942="Partially paid · overdue"),DATEDIF(D942,Setup!$B$4,"D"),IF(OR(I942="Open",I942="Partially paid",I942="Due today"),0,""))</f>
        <v/>
      </c>
      <c r="K942" s="5"/>
      <c r="L942" t="str">
        <f>IF(A942="","","k"&amp;SUBSTITUTE(SUBSTITUTE(SUBSTITUTE(SUBSTITUTE(SUBSTITUTE(SUBSTITUTE(A942,"~","{t}"),"*","{s}"),"?","{q}"),"&lt;","{lt}"),"&gt;","{gt}"),"=","{eq}"))</f>
        <v/>
      </c>
    </row>
    <row r="943" spans="1:12" x14ac:dyDescent="0.25">
      <c r="A943" s="5"/>
      <c r="B943" s="5"/>
      <c r="C943" s="8"/>
      <c r="D943" s="8"/>
      <c r="E943" s="12"/>
      <c r="F943" s="12"/>
      <c r="G943" s="13" t="str">
        <f>IF(OR(I943="Open",I943="Partially paid",I943="Due today",I943="Overdue",I943="Partially paid · overdue",I943="Paid",I943="Set as-of date"),ROUND(E943-IF(F943="",0,F943),2),"")</f>
        <v/>
      </c>
      <c r="H943" s="8"/>
      <c r="I943" s="14" t="str">
        <f>IF(AND(A943="",B943="",C943="",D943="",E943="",F943="",H943=""),"",IF(OR(A943="",B943="",C943="",D943="",E943=""),"Incomplete",IF(COUNTIF($L$5:$L$1004,L943)&gt;1,"Check invoice #",IF(OR(COUNT(E943)=0,AND(F943&lt;&gt;"",COUNT(F943)=0)),"Check payment",IF(OR(E943&lt;0,IF(F943="",0,F943)&lt;0,IF(F943="",0,F943)&gt;E943),"Check payment",IF(OR(COUNT(C943)=0,COUNT(D943)=0),"Check dates",IF(D943&lt;C943,"Check dates",IF(ROUND(E943-IF(F943="",0,F943),2)=0,"Paid",IF(Setup!$B$4="","Set as-of date",IF(D943=Setup!$B$4,"Due today",IF(D943&lt;Setup!$B$4,IF(IF(F943="",0,F943)&gt;0,"Partially paid · overdue","Overdue"),IF(IF(F943="",0,F943)&gt;0,"Partially paid","Open"))))))))))))</f>
        <v/>
      </c>
      <c r="J943" s="15" t="str">
        <f>IF(OR(I943="Overdue",I943="Partially paid · overdue"),DATEDIF(D943,Setup!$B$4,"D"),IF(OR(I943="Open",I943="Partially paid",I943="Due today"),0,""))</f>
        <v/>
      </c>
      <c r="K943" s="5"/>
      <c r="L943" t="str">
        <f>IF(A943="","","k"&amp;SUBSTITUTE(SUBSTITUTE(SUBSTITUTE(SUBSTITUTE(SUBSTITUTE(SUBSTITUTE(A943,"~","{t}"),"*","{s}"),"?","{q}"),"&lt;","{lt}"),"&gt;","{gt}"),"=","{eq}"))</f>
        <v/>
      </c>
    </row>
    <row r="944" spans="1:12" x14ac:dyDescent="0.25">
      <c r="A944" s="5"/>
      <c r="B944" s="5"/>
      <c r="C944" s="8"/>
      <c r="D944" s="8"/>
      <c r="E944" s="12"/>
      <c r="F944" s="12"/>
      <c r="G944" s="13" t="str">
        <f>IF(OR(I944="Open",I944="Partially paid",I944="Due today",I944="Overdue",I944="Partially paid · overdue",I944="Paid",I944="Set as-of date"),ROUND(E944-IF(F944="",0,F944),2),"")</f>
        <v/>
      </c>
      <c r="H944" s="8"/>
      <c r="I944" s="14" t="str">
        <f>IF(AND(A944="",B944="",C944="",D944="",E944="",F944="",H944=""),"",IF(OR(A944="",B944="",C944="",D944="",E944=""),"Incomplete",IF(COUNTIF($L$5:$L$1004,L944)&gt;1,"Check invoice #",IF(OR(COUNT(E944)=0,AND(F944&lt;&gt;"",COUNT(F944)=0)),"Check payment",IF(OR(E944&lt;0,IF(F944="",0,F944)&lt;0,IF(F944="",0,F944)&gt;E944),"Check payment",IF(OR(COUNT(C944)=0,COUNT(D944)=0),"Check dates",IF(D944&lt;C944,"Check dates",IF(ROUND(E944-IF(F944="",0,F944),2)=0,"Paid",IF(Setup!$B$4="","Set as-of date",IF(D944=Setup!$B$4,"Due today",IF(D944&lt;Setup!$B$4,IF(IF(F944="",0,F944)&gt;0,"Partially paid · overdue","Overdue"),IF(IF(F944="",0,F944)&gt;0,"Partially paid","Open"))))))))))))</f>
        <v/>
      </c>
      <c r="J944" s="15" t="str">
        <f>IF(OR(I944="Overdue",I944="Partially paid · overdue"),DATEDIF(D944,Setup!$B$4,"D"),IF(OR(I944="Open",I944="Partially paid",I944="Due today"),0,""))</f>
        <v/>
      </c>
      <c r="K944" s="5"/>
      <c r="L944" t="str">
        <f>IF(A944="","","k"&amp;SUBSTITUTE(SUBSTITUTE(SUBSTITUTE(SUBSTITUTE(SUBSTITUTE(SUBSTITUTE(A944,"~","{t}"),"*","{s}"),"?","{q}"),"&lt;","{lt}"),"&gt;","{gt}"),"=","{eq}"))</f>
        <v/>
      </c>
    </row>
    <row r="945" spans="1:12" x14ac:dyDescent="0.25">
      <c r="A945" s="5"/>
      <c r="B945" s="5"/>
      <c r="C945" s="8"/>
      <c r="D945" s="8"/>
      <c r="E945" s="12"/>
      <c r="F945" s="12"/>
      <c r="G945" s="13" t="str">
        <f>IF(OR(I945="Open",I945="Partially paid",I945="Due today",I945="Overdue",I945="Partially paid · overdue",I945="Paid",I945="Set as-of date"),ROUND(E945-IF(F945="",0,F945),2),"")</f>
        <v/>
      </c>
      <c r="H945" s="8"/>
      <c r="I945" s="14" t="str">
        <f>IF(AND(A945="",B945="",C945="",D945="",E945="",F945="",H945=""),"",IF(OR(A945="",B945="",C945="",D945="",E945=""),"Incomplete",IF(COUNTIF($L$5:$L$1004,L945)&gt;1,"Check invoice #",IF(OR(COUNT(E945)=0,AND(F945&lt;&gt;"",COUNT(F945)=0)),"Check payment",IF(OR(E945&lt;0,IF(F945="",0,F945)&lt;0,IF(F945="",0,F945)&gt;E945),"Check payment",IF(OR(COUNT(C945)=0,COUNT(D945)=0),"Check dates",IF(D945&lt;C945,"Check dates",IF(ROUND(E945-IF(F945="",0,F945),2)=0,"Paid",IF(Setup!$B$4="","Set as-of date",IF(D945=Setup!$B$4,"Due today",IF(D945&lt;Setup!$B$4,IF(IF(F945="",0,F945)&gt;0,"Partially paid · overdue","Overdue"),IF(IF(F945="",0,F945)&gt;0,"Partially paid","Open"))))))))))))</f>
        <v/>
      </c>
      <c r="J945" s="15" t="str">
        <f>IF(OR(I945="Overdue",I945="Partially paid · overdue"),DATEDIF(D945,Setup!$B$4,"D"),IF(OR(I945="Open",I945="Partially paid",I945="Due today"),0,""))</f>
        <v/>
      </c>
      <c r="K945" s="5"/>
      <c r="L945" t="str">
        <f>IF(A945="","","k"&amp;SUBSTITUTE(SUBSTITUTE(SUBSTITUTE(SUBSTITUTE(SUBSTITUTE(SUBSTITUTE(A945,"~","{t}"),"*","{s}"),"?","{q}"),"&lt;","{lt}"),"&gt;","{gt}"),"=","{eq}"))</f>
        <v/>
      </c>
    </row>
    <row r="946" spans="1:12" x14ac:dyDescent="0.25">
      <c r="A946" s="5"/>
      <c r="B946" s="5"/>
      <c r="C946" s="8"/>
      <c r="D946" s="8"/>
      <c r="E946" s="12"/>
      <c r="F946" s="12"/>
      <c r="G946" s="13" t="str">
        <f>IF(OR(I946="Open",I946="Partially paid",I946="Due today",I946="Overdue",I946="Partially paid · overdue",I946="Paid",I946="Set as-of date"),ROUND(E946-IF(F946="",0,F946),2),"")</f>
        <v/>
      </c>
      <c r="H946" s="8"/>
      <c r="I946" s="14" t="str">
        <f>IF(AND(A946="",B946="",C946="",D946="",E946="",F946="",H946=""),"",IF(OR(A946="",B946="",C946="",D946="",E946=""),"Incomplete",IF(COUNTIF($L$5:$L$1004,L946)&gt;1,"Check invoice #",IF(OR(COUNT(E946)=0,AND(F946&lt;&gt;"",COUNT(F946)=0)),"Check payment",IF(OR(E946&lt;0,IF(F946="",0,F946)&lt;0,IF(F946="",0,F946)&gt;E946),"Check payment",IF(OR(COUNT(C946)=0,COUNT(D946)=0),"Check dates",IF(D946&lt;C946,"Check dates",IF(ROUND(E946-IF(F946="",0,F946),2)=0,"Paid",IF(Setup!$B$4="","Set as-of date",IF(D946=Setup!$B$4,"Due today",IF(D946&lt;Setup!$B$4,IF(IF(F946="",0,F946)&gt;0,"Partially paid · overdue","Overdue"),IF(IF(F946="",0,F946)&gt;0,"Partially paid","Open"))))))))))))</f>
        <v/>
      </c>
      <c r="J946" s="15" t="str">
        <f>IF(OR(I946="Overdue",I946="Partially paid · overdue"),DATEDIF(D946,Setup!$B$4,"D"),IF(OR(I946="Open",I946="Partially paid",I946="Due today"),0,""))</f>
        <v/>
      </c>
      <c r="K946" s="5"/>
      <c r="L946" t="str">
        <f>IF(A946="","","k"&amp;SUBSTITUTE(SUBSTITUTE(SUBSTITUTE(SUBSTITUTE(SUBSTITUTE(SUBSTITUTE(A946,"~","{t}"),"*","{s}"),"?","{q}"),"&lt;","{lt}"),"&gt;","{gt}"),"=","{eq}"))</f>
        <v/>
      </c>
    </row>
    <row r="947" spans="1:12" x14ac:dyDescent="0.25">
      <c r="A947" s="5"/>
      <c r="B947" s="5"/>
      <c r="C947" s="8"/>
      <c r="D947" s="8"/>
      <c r="E947" s="12"/>
      <c r="F947" s="12"/>
      <c r="G947" s="13" t="str">
        <f>IF(OR(I947="Open",I947="Partially paid",I947="Due today",I947="Overdue",I947="Partially paid · overdue",I947="Paid",I947="Set as-of date"),ROUND(E947-IF(F947="",0,F947),2),"")</f>
        <v/>
      </c>
      <c r="H947" s="8"/>
      <c r="I947" s="14" t="str">
        <f>IF(AND(A947="",B947="",C947="",D947="",E947="",F947="",H947=""),"",IF(OR(A947="",B947="",C947="",D947="",E947=""),"Incomplete",IF(COUNTIF($L$5:$L$1004,L947)&gt;1,"Check invoice #",IF(OR(COUNT(E947)=0,AND(F947&lt;&gt;"",COUNT(F947)=0)),"Check payment",IF(OR(E947&lt;0,IF(F947="",0,F947)&lt;0,IF(F947="",0,F947)&gt;E947),"Check payment",IF(OR(COUNT(C947)=0,COUNT(D947)=0),"Check dates",IF(D947&lt;C947,"Check dates",IF(ROUND(E947-IF(F947="",0,F947),2)=0,"Paid",IF(Setup!$B$4="","Set as-of date",IF(D947=Setup!$B$4,"Due today",IF(D947&lt;Setup!$B$4,IF(IF(F947="",0,F947)&gt;0,"Partially paid · overdue","Overdue"),IF(IF(F947="",0,F947)&gt;0,"Partially paid","Open"))))))))))))</f>
        <v/>
      </c>
      <c r="J947" s="15" t="str">
        <f>IF(OR(I947="Overdue",I947="Partially paid · overdue"),DATEDIF(D947,Setup!$B$4,"D"),IF(OR(I947="Open",I947="Partially paid",I947="Due today"),0,""))</f>
        <v/>
      </c>
      <c r="K947" s="5"/>
      <c r="L947" t="str">
        <f>IF(A947="","","k"&amp;SUBSTITUTE(SUBSTITUTE(SUBSTITUTE(SUBSTITUTE(SUBSTITUTE(SUBSTITUTE(A947,"~","{t}"),"*","{s}"),"?","{q}"),"&lt;","{lt}"),"&gt;","{gt}"),"=","{eq}"))</f>
        <v/>
      </c>
    </row>
    <row r="948" spans="1:12" x14ac:dyDescent="0.25">
      <c r="A948" s="5"/>
      <c r="B948" s="5"/>
      <c r="C948" s="8"/>
      <c r="D948" s="8"/>
      <c r="E948" s="12"/>
      <c r="F948" s="12"/>
      <c r="G948" s="13" t="str">
        <f>IF(OR(I948="Open",I948="Partially paid",I948="Due today",I948="Overdue",I948="Partially paid · overdue",I948="Paid",I948="Set as-of date"),ROUND(E948-IF(F948="",0,F948),2),"")</f>
        <v/>
      </c>
      <c r="H948" s="8"/>
      <c r="I948" s="14" t="str">
        <f>IF(AND(A948="",B948="",C948="",D948="",E948="",F948="",H948=""),"",IF(OR(A948="",B948="",C948="",D948="",E948=""),"Incomplete",IF(COUNTIF($L$5:$L$1004,L948)&gt;1,"Check invoice #",IF(OR(COUNT(E948)=0,AND(F948&lt;&gt;"",COUNT(F948)=0)),"Check payment",IF(OR(E948&lt;0,IF(F948="",0,F948)&lt;0,IF(F948="",0,F948)&gt;E948),"Check payment",IF(OR(COUNT(C948)=0,COUNT(D948)=0),"Check dates",IF(D948&lt;C948,"Check dates",IF(ROUND(E948-IF(F948="",0,F948),2)=0,"Paid",IF(Setup!$B$4="","Set as-of date",IF(D948=Setup!$B$4,"Due today",IF(D948&lt;Setup!$B$4,IF(IF(F948="",0,F948)&gt;0,"Partially paid · overdue","Overdue"),IF(IF(F948="",0,F948)&gt;0,"Partially paid","Open"))))))))))))</f>
        <v/>
      </c>
      <c r="J948" s="15" t="str">
        <f>IF(OR(I948="Overdue",I948="Partially paid · overdue"),DATEDIF(D948,Setup!$B$4,"D"),IF(OR(I948="Open",I948="Partially paid",I948="Due today"),0,""))</f>
        <v/>
      </c>
      <c r="K948" s="5"/>
      <c r="L948" t="str">
        <f>IF(A948="","","k"&amp;SUBSTITUTE(SUBSTITUTE(SUBSTITUTE(SUBSTITUTE(SUBSTITUTE(SUBSTITUTE(A948,"~","{t}"),"*","{s}"),"?","{q}"),"&lt;","{lt}"),"&gt;","{gt}"),"=","{eq}"))</f>
        <v/>
      </c>
    </row>
    <row r="949" spans="1:12" x14ac:dyDescent="0.25">
      <c r="A949" s="5"/>
      <c r="B949" s="5"/>
      <c r="C949" s="8"/>
      <c r="D949" s="8"/>
      <c r="E949" s="12"/>
      <c r="F949" s="12"/>
      <c r="G949" s="13" t="str">
        <f>IF(OR(I949="Open",I949="Partially paid",I949="Due today",I949="Overdue",I949="Partially paid · overdue",I949="Paid",I949="Set as-of date"),ROUND(E949-IF(F949="",0,F949),2),"")</f>
        <v/>
      </c>
      <c r="H949" s="8"/>
      <c r="I949" s="14" t="str">
        <f>IF(AND(A949="",B949="",C949="",D949="",E949="",F949="",H949=""),"",IF(OR(A949="",B949="",C949="",D949="",E949=""),"Incomplete",IF(COUNTIF($L$5:$L$1004,L949)&gt;1,"Check invoice #",IF(OR(COUNT(E949)=0,AND(F949&lt;&gt;"",COUNT(F949)=0)),"Check payment",IF(OR(E949&lt;0,IF(F949="",0,F949)&lt;0,IF(F949="",0,F949)&gt;E949),"Check payment",IF(OR(COUNT(C949)=0,COUNT(D949)=0),"Check dates",IF(D949&lt;C949,"Check dates",IF(ROUND(E949-IF(F949="",0,F949),2)=0,"Paid",IF(Setup!$B$4="","Set as-of date",IF(D949=Setup!$B$4,"Due today",IF(D949&lt;Setup!$B$4,IF(IF(F949="",0,F949)&gt;0,"Partially paid · overdue","Overdue"),IF(IF(F949="",0,F949)&gt;0,"Partially paid","Open"))))))))))))</f>
        <v/>
      </c>
      <c r="J949" s="15" t="str">
        <f>IF(OR(I949="Overdue",I949="Partially paid · overdue"),DATEDIF(D949,Setup!$B$4,"D"),IF(OR(I949="Open",I949="Partially paid",I949="Due today"),0,""))</f>
        <v/>
      </c>
      <c r="K949" s="5"/>
      <c r="L949" t="str">
        <f>IF(A949="","","k"&amp;SUBSTITUTE(SUBSTITUTE(SUBSTITUTE(SUBSTITUTE(SUBSTITUTE(SUBSTITUTE(A949,"~","{t}"),"*","{s}"),"?","{q}"),"&lt;","{lt}"),"&gt;","{gt}"),"=","{eq}"))</f>
        <v/>
      </c>
    </row>
    <row r="950" spans="1:12" x14ac:dyDescent="0.25">
      <c r="A950" s="5"/>
      <c r="B950" s="5"/>
      <c r="C950" s="8"/>
      <c r="D950" s="8"/>
      <c r="E950" s="12"/>
      <c r="F950" s="12"/>
      <c r="G950" s="13" t="str">
        <f>IF(OR(I950="Open",I950="Partially paid",I950="Due today",I950="Overdue",I950="Partially paid · overdue",I950="Paid",I950="Set as-of date"),ROUND(E950-IF(F950="",0,F950),2),"")</f>
        <v/>
      </c>
      <c r="H950" s="8"/>
      <c r="I950" s="14" t="str">
        <f>IF(AND(A950="",B950="",C950="",D950="",E950="",F950="",H950=""),"",IF(OR(A950="",B950="",C950="",D950="",E950=""),"Incomplete",IF(COUNTIF($L$5:$L$1004,L950)&gt;1,"Check invoice #",IF(OR(COUNT(E950)=0,AND(F950&lt;&gt;"",COUNT(F950)=0)),"Check payment",IF(OR(E950&lt;0,IF(F950="",0,F950)&lt;0,IF(F950="",0,F950)&gt;E950),"Check payment",IF(OR(COUNT(C950)=0,COUNT(D950)=0),"Check dates",IF(D950&lt;C950,"Check dates",IF(ROUND(E950-IF(F950="",0,F950),2)=0,"Paid",IF(Setup!$B$4="","Set as-of date",IF(D950=Setup!$B$4,"Due today",IF(D950&lt;Setup!$B$4,IF(IF(F950="",0,F950)&gt;0,"Partially paid · overdue","Overdue"),IF(IF(F950="",0,F950)&gt;0,"Partially paid","Open"))))))))))))</f>
        <v/>
      </c>
      <c r="J950" s="15" t="str">
        <f>IF(OR(I950="Overdue",I950="Partially paid · overdue"),DATEDIF(D950,Setup!$B$4,"D"),IF(OR(I950="Open",I950="Partially paid",I950="Due today"),0,""))</f>
        <v/>
      </c>
      <c r="K950" s="5"/>
      <c r="L950" t="str">
        <f>IF(A950="","","k"&amp;SUBSTITUTE(SUBSTITUTE(SUBSTITUTE(SUBSTITUTE(SUBSTITUTE(SUBSTITUTE(A950,"~","{t}"),"*","{s}"),"?","{q}"),"&lt;","{lt}"),"&gt;","{gt}"),"=","{eq}"))</f>
        <v/>
      </c>
    </row>
    <row r="951" spans="1:12" x14ac:dyDescent="0.25">
      <c r="A951" s="5"/>
      <c r="B951" s="5"/>
      <c r="C951" s="8"/>
      <c r="D951" s="8"/>
      <c r="E951" s="12"/>
      <c r="F951" s="12"/>
      <c r="G951" s="13" t="str">
        <f>IF(OR(I951="Open",I951="Partially paid",I951="Due today",I951="Overdue",I951="Partially paid · overdue",I951="Paid",I951="Set as-of date"),ROUND(E951-IF(F951="",0,F951),2),"")</f>
        <v/>
      </c>
      <c r="H951" s="8"/>
      <c r="I951" s="14" t="str">
        <f>IF(AND(A951="",B951="",C951="",D951="",E951="",F951="",H951=""),"",IF(OR(A951="",B951="",C951="",D951="",E951=""),"Incomplete",IF(COUNTIF($L$5:$L$1004,L951)&gt;1,"Check invoice #",IF(OR(COUNT(E951)=0,AND(F951&lt;&gt;"",COUNT(F951)=0)),"Check payment",IF(OR(E951&lt;0,IF(F951="",0,F951)&lt;0,IF(F951="",0,F951)&gt;E951),"Check payment",IF(OR(COUNT(C951)=0,COUNT(D951)=0),"Check dates",IF(D951&lt;C951,"Check dates",IF(ROUND(E951-IF(F951="",0,F951),2)=0,"Paid",IF(Setup!$B$4="","Set as-of date",IF(D951=Setup!$B$4,"Due today",IF(D951&lt;Setup!$B$4,IF(IF(F951="",0,F951)&gt;0,"Partially paid · overdue","Overdue"),IF(IF(F951="",0,F951)&gt;0,"Partially paid","Open"))))))))))))</f>
        <v/>
      </c>
      <c r="J951" s="15" t="str">
        <f>IF(OR(I951="Overdue",I951="Partially paid · overdue"),DATEDIF(D951,Setup!$B$4,"D"),IF(OR(I951="Open",I951="Partially paid",I951="Due today"),0,""))</f>
        <v/>
      </c>
      <c r="K951" s="5"/>
      <c r="L951" t="str">
        <f>IF(A951="","","k"&amp;SUBSTITUTE(SUBSTITUTE(SUBSTITUTE(SUBSTITUTE(SUBSTITUTE(SUBSTITUTE(A951,"~","{t}"),"*","{s}"),"?","{q}"),"&lt;","{lt}"),"&gt;","{gt}"),"=","{eq}"))</f>
        <v/>
      </c>
    </row>
    <row r="952" spans="1:12" x14ac:dyDescent="0.25">
      <c r="A952" s="5"/>
      <c r="B952" s="5"/>
      <c r="C952" s="8"/>
      <c r="D952" s="8"/>
      <c r="E952" s="12"/>
      <c r="F952" s="12"/>
      <c r="G952" s="13" t="str">
        <f>IF(OR(I952="Open",I952="Partially paid",I952="Due today",I952="Overdue",I952="Partially paid · overdue",I952="Paid",I952="Set as-of date"),ROUND(E952-IF(F952="",0,F952),2),"")</f>
        <v/>
      </c>
      <c r="H952" s="8"/>
      <c r="I952" s="14" t="str">
        <f>IF(AND(A952="",B952="",C952="",D952="",E952="",F952="",H952=""),"",IF(OR(A952="",B952="",C952="",D952="",E952=""),"Incomplete",IF(COUNTIF($L$5:$L$1004,L952)&gt;1,"Check invoice #",IF(OR(COUNT(E952)=0,AND(F952&lt;&gt;"",COUNT(F952)=0)),"Check payment",IF(OR(E952&lt;0,IF(F952="",0,F952)&lt;0,IF(F952="",0,F952)&gt;E952),"Check payment",IF(OR(COUNT(C952)=0,COUNT(D952)=0),"Check dates",IF(D952&lt;C952,"Check dates",IF(ROUND(E952-IF(F952="",0,F952),2)=0,"Paid",IF(Setup!$B$4="","Set as-of date",IF(D952=Setup!$B$4,"Due today",IF(D952&lt;Setup!$B$4,IF(IF(F952="",0,F952)&gt;0,"Partially paid · overdue","Overdue"),IF(IF(F952="",0,F952)&gt;0,"Partially paid","Open"))))))))))))</f>
        <v/>
      </c>
      <c r="J952" s="15" t="str">
        <f>IF(OR(I952="Overdue",I952="Partially paid · overdue"),DATEDIF(D952,Setup!$B$4,"D"),IF(OR(I952="Open",I952="Partially paid",I952="Due today"),0,""))</f>
        <v/>
      </c>
      <c r="K952" s="5"/>
      <c r="L952" t="str">
        <f>IF(A952="","","k"&amp;SUBSTITUTE(SUBSTITUTE(SUBSTITUTE(SUBSTITUTE(SUBSTITUTE(SUBSTITUTE(A952,"~","{t}"),"*","{s}"),"?","{q}"),"&lt;","{lt}"),"&gt;","{gt}"),"=","{eq}"))</f>
        <v/>
      </c>
    </row>
    <row r="953" spans="1:12" x14ac:dyDescent="0.25">
      <c r="A953" s="5"/>
      <c r="B953" s="5"/>
      <c r="C953" s="8"/>
      <c r="D953" s="8"/>
      <c r="E953" s="12"/>
      <c r="F953" s="12"/>
      <c r="G953" s="13" t="str">
        <f>IF(OR(I953="Open",I953="Partially paid",I953="Due today",I953="Overdue",I953="Partially paid · overdue",I953="Paid",I953="Set as-of date"),ROUND(E953-IF(F953="",0,F953),2),"")</f>
        <v/>
      </c>
      <c r="H953" s="8"/>
      <c r="I953" s="14" t="str">
        <f>IF(AND(A953="",B953="",C953="",D953="",E953="",F953="",H953=""),"",IF(OR(A953="",B953="",C953="",D953="",E953=""),"Incomplete",IF(COUNTIF($L$5:$L$1004,L953)&gt;1,"Check invoice #",IF(OR(COUNT(E953)=0,AND(F953&lt;&gt;"",COUNT(F953)=0)),"Check payment",IF(OR(E953&lt;0,IF(F953="",0,F953)&lt;0,IF(F953="",0,F953)&gt;E953),"Check payment",IF(OR(COUNT(C953)=0,COUNT(D953)=0),"Check dates",IF(D953&lt;C953,"Check dates",IF(ROUND(E953-IF(F953="",0,F953),2)=0,"Paid",IF(Setup!$B$4="","Set as-of date",IF(D953=Setup!$B$4,"Due today",IF(D953&lt;Setup!$B$4,IF(IF(F953="",0,F953)&gt;0,"Partially paid · overdue","Overdue"),IF(IF(F953="",0,F953)&gt;0,"Partially paid","Open"))))))))))))</f>
        <v/>
      </c>
      <c r="J953" s="15" t="str">
        <f>IF(OR(I953="Overdue",I953="Partially paid · overdue"),DATEDIF(D953,Setup!$B$4,"D"),IF(OR(I953="Open",I953="Partially paid",I953="Due today"),0,""))</f>
        <v/>
      </c>
      <c r="K953" s="5"/>
      <c r="L953" t="str">
        <f>IF(A953="","","k"&amp;SUBSTITUTE(SUBSTITUTE(SUBSTITUTE(SUBSTITUTE(SUBSTITUTE(SUBSTITUTE(A953,"~","{t}"),"*","{s}"),"?","{q}"),"&lt;","{lt}"),"&gt;","{gt}"),"=","{eq}"))</f>
        <v/>
      </c>
    </row>
    <row r="954" spans="1:12" x14ac:dyDescent="0.25">
      <c r="A954" s="5"/>
      <c r="B954" s="5"/>
      <c r="C954" s="8"/>
      <c r="D954" s="8"/>
      <c r="E954" s="12"/>
      <c r="F954" s="12"/>
      <c r="G954" s="13" t="str">
        <f>IF(OR(I954="Open",I954="Partially paid",I954="Due today",I954="Overdue",I954="Partially paid · overdue",I954="Paid",I954="Set as-of date"),ROUND(E954-IF(F954="",0,F954),2),"")</f>
        <v/>
      </c>
      <c r="H954" s="8"/>
      <c r="I954" s="14" t="str">
        <f>IF(AND(A954="",B954="",C954="",D954="",E954="",F954="",H954=""),"",IF(OR(A954="",B954="",C954="",D954="",E954=""),"Incomplete",IF(COUNTIF($L$5:$L$1004,L954)&gt;1,"Check invoice #",IF(OR(COUNT(E954)=0,AND(F954&lt;&gt;"",COUNT(F954)=0)),"Check payment",IF(OR(E954&lt;0,IF(F954="",0,F954)&lt;0,IF(F954="",0,F954)&gt;E954),"Check payment",IF(OR(COUNT(C954)=0,COUNT(D954)=0),"Check dates",IF(D954&lt;C954,"Check dates",IF(ROUND(E954-IF(F954="",0,F954),2)=0,"Paid",IF(Setup!$B$4="","Set as-of date",IF(D954=Setup!$B$4,"Due today",IF(D954&lt;Setup!$B$4,IF(IF(F954="",0,F954)&gt;0,"Partially paid · overdue","Overdue"),IF(IF(F954="",0,F954)&gt;0,"Partially paid","Open"))))))))))))</f>
        <v/>
      </c>
      <c r="J954" s="15" t="str">
        <f>IF(OR(I954="Overdue",I954="Partially paid · overdue"),DATEDIF(D954,Setup!$B$4,"D"),IF(OR(I954="Open",I954="Partially paid",I954="Due today"),0,""))</f>
        <v/>
      </c>
      <c r="K954" s="5"/>
      <c r="L954" t="str">
        <f>IF(A954="","","k"&amp;SUBSTITUTE(SUBSTITUTE(SUBSTITUTE(SUBSTITUTE(SUBSTITUTE(SUBSTITUTE(A954,"~","{t}"),"*","{s}"),"?","{q}"),"&lt;","{lt}"),"&gt;","{gt}"),"=","{eq}"))</f>
        <v/>
      </c>
    </row>
    <row r="955" spans="1:12" x14ac:dyDescent="0.25">
      <c r="A955" s="5"/>
      <c r="B955" s="5"/>
      <c r="C955" s="8"/>
      <c r="D955" s="8"/>
      <c r="E955" s="12"/>
      <c r="F955" s="12"/>
      <c r="G955" s="13" t="str">
        <f>IF(OR(I955="Open",I955="Partially paid",I955="Due today",I955="Overdue",I955="Partially paid · overdue",I955="Paid",I955="Set as-of date"),ROUND(E955-IF(F955="",0,F955),2),"")</f>
        <v/>
      </c>
      <c r="H955" s="8"/>
      <c r="I955" s="14" t="str">
        <f>IF(AND(A955="",B955="",C955="",D955="",E955="",F955="",H955=""),"",IF(OR(A955="",B955="",C955="",D955="",E955=""),"Incomplete",IF(COUNTIF($L$5:$L$1004,L955)&gt;1,"Check invoice #",IF(OR(COUNT(E955)=0,AND(F955&lt;&gt;"",COUNT(F955)=0)),"Check payment",IF(OR(E955&lt;0,IF(F955="",0,F955)&lt;0,IF(F955="",0,F955)&gt;E955),"Check payment",IF(OR(COUNT(C955)=0,COUNT(D955)=0),"Check dates",IF(D955&lt;C955,"Check dates",IF(ROUND(E955-IF(F955="",0,F955),2)=0,"Paid",IF(Setup!$B$4="","Set as-of date",IF(D955=Setup!$B$4,"Due today",IF(D955&lt;Setup!$B$4,IF(IF(F955="",0,F955)&gt;0,"Partially paid · overdue","Overdue"),IF(IF(F955="",0,F955)&gt;0,"Partially paid","Open"))))))))))))</f>
        <v/>
      </c>
      <c r="J955" s="15" t="str">
        <f>IF(OR(I955="Overdue",I955="Partially paid · overdue"),DATEDIF(D955,Setup!$B$4,"D"),IF(OR(I955="Open",I955="Partially paid",I955="Due today"),0,""))</f>
        <v/>
      </c>
      <c r="K955" s="5"/>
      <c r="L955" t="str">
        <f>IF(A955="","","k"&amp;SUBSTITUTE(SUBSTITUTE(SUBSTITUTE(SUBSTITUTE(SUBSTITUTE(SUBSTITUTE(A955,"~","{t}"),"*","{s}"),"?","{q}"),"&lt;","{lt}"),"&gt;","{gt}"),"=","{eq}"))</f>
        <v/>
      </c>
    </row>
    <row r="956" spans="1:12" x14ac:dyDescent="0.25">
      <c r="A956" s="5"/>
      <c r="B956" s="5"/>
      <c r="C956" s="8"/>
      <c r="D956" s="8"/>
      <c r="E956" s="12"/>
      <c r="F956" s="12"/>
      <c r="G956" s="13" t="str">
        <f>IF(OR(I956="Open",I956="Partially paid",I956="Due today",I956="Overdue",I956="Partially paid · overdue",I956="Paid",I956="Set as-of date"),ROUND(E956-IF(F956="",0,F956),2),"")</f>
        <v/>
      </c>
      <c r="H956" s="8"/>
      <c r="I956" s="14" t="str">
        <f>IF(AND(A956="",B956="",C956="",D956="",E956="",F956="",H956=""),"",IF(OR(A956="",B956="",C956="",D956="",E956=""),"Incomplete",IF(COUNTIF($L$5:$L$1004,L956)&gt;1,"Check invoice #",IF(OR(COUNT(E956)=0,AND(F956&lt;&gt;"",COUNT(F956)=0)),"Check payment",IF(OR(E956&lt;0,IF(F956="",0,F956)&lt;0,IF(F956="",0,F956)&gt;E956),"Check payment",IF(OR(COUNT(C956)=0,COUNT(D956)=0),"Check dates",IF(D956&lt;C956,"Check dates",IF(ROUND(E956-IF(F956="",0,F956),2)=0,"Paid",IF(Setup!$B$4="","Set as-of date",IF(D956=Setup!$B$4,"Due today",IF(D956&lt;Setup!$B$4,IF(IF(F956="",0,F956)&gt;0,"Partially paid · overdue","Overdue"),IF(IF(F956="",0,F956)&gt;0,"Partially paid","Open"))))))))))))</f>
        <v/>
      </c>
      <c r="J956" s="15" t="str">
        <f>IF(OR(I956="Overdue",I956="Partially paid · overdue"),DATEDIF(D956,Setup!$B$4,"D"),IF(OR(I956="Open",I956="Partially paid",I956="Due today"),0,""))</f>
        <v/>
      </c>
      <c r="K956" s="5"/>
      <c r="L956" t="str">
        <f>IF(A956="","","k"&amp;SUBSTITUTE(SUBSTITUTE(SUBSTITUTE(SUBSTITUTE(SUBSTITUTE(SUBSTITUTE(A956,"~","{t}"),"*","{s}"),"?","{q}"),"&lt;","{lt}"),"&gt;","{gt}"),"=","{eq}"))</f>
        <v/>
      </c>
    </row>
    <row r="957" spans="1:12" x14ac:dyDescent="0.25">
      <c r="A957" s="5"/>
      <c r="B957" s="5"/>
      <c r="C957" s="8"/>
      <c r="D957" s="8"/>
      <c r="E957" s="12"/>
      <c r="F957" s="12"/>
      <c r="G957" s="13" t="str">
        <f>IF(OR(I957="Open",I957="Partially paid",I957="Due today",I957="Overdue",I957="Partially paid · overdue",I957="Paid",I957="Set as-of date"),ROUND(E957-IF(F957="",0,F957),2),"")</f>
        <v/>
      </c>
      <c r="H957" s="8"/>
      <c r="I957" s="14" t="str">
        <f>IF(AND(A957="",B957="",C957="",D957="",E957="",F957="",H957=""),"",IF(OR(A957="",B957="",C957="",D957="",E957=""),"Incomplete",IF(COUNTIF($L$5:$L$1004,L957)&gt;1,"Check invoice #",IF(OR(COUNT(E957)=0,AND(F957&lt;&gt;"",COUNT(F957)=0)),"Check payment",IF(OR(E957&lt;0,IF(F957="",0,F957)&lt;0,IF(F957="",0,F957)&gt;E957),"Check payment",IF(OR(COUNT(C957)=0,COUNT(D957)=0),"Check dates",IF(D957&lt;C957,"Check dates",IF(ROUND(E957-IF(F957="",0,F957),2)=0,"Paid",IF(Setup!$B$4="","Set as-of date",IF(D957=Setup!$B$4,"Due today",IF(D957&lt;Setup!$B$4,IF(IF(F957="",0,F957)&gt;0,"Partially paid · overdue","Overdue"),IF(IF(F957="",0,F957)&gt;0,"Partially paid","Open"))))))))))))</f>
        <v/>
      </c>
      <c r="J957" s="15" t="str">
        <f>IF(OR(I957="Overdue",I957="Partially paid · overdue"),DATEDIF(D957,Setup!$B$4,"D"),IF(OR(I957="Open",I957="Partially paid",I957="Due today"),0,""))</f>
        <v/>
      </c>
      <c r="K957" s="5"/>
      <c r="L957" t="str">
        <f>IF(A957="","","k"&amp;SUBSTITUTE(SUBSTITUTE(SUBSTITUTE(SUBSTITUTE(SUBSTITUTE(SUBSTITUTE(A957,"~","{t}"),"*","{s}"),"?","{q}"),"&lt;","{lt}"),"&gt;","{gt}"),"=","{eq}"))</f>
        <v/>
      </c>
    </row>
    <row r="958" spans="1:12" x14ac:dyDescent="0.25">
      <c r="A958" s="5"/>
      <c r="B958" s="5"/>
      <c r="C958" s="8"/>
      <c r="D958" s="8"/>
      <c r="E958" s="12"/>
      <c r="F958" s="12"/>
      <c r="G958" s="13" t="str">
        <f>IF(OR(I958="Open",I958="Partially paid",I958="Due today",I958="Overdue",I958="Partially paid · overdue",I958="Paid",I958="Set as-of date"),ROUND(E958-IF(F958="",0,F958),2),"")</f>
        <v/>
      </c>
      <c r="H958" s="8"/>
      <c r="I958" s="14" t="str">
        <f>IF(AND(A958="",B958="",C958="",D958="",E958="",F958="",H958=""),"",IF(OR(A958="",B958="",C958="",D958="",E958=""),"Incomplete",IF(COUNTIF($L$5:$L$1004,L958)&gt;1,"Check invoice #",IF(OR(COUNT(E958)=0,AND(F958&lt;&gt;"",COUNT(F958)=0)),"Check payment",IF(OR(E958&lt;0,IF(F958="",0,F958)&lt;0,IF(F958="",0,F958)&gt;E958),"Check payment",IF(OR(COUNT(C958)=0,COUNT(D958)=0),"Check dates",IF(D958&lt;C958,"Check dates",IF(ROUND(E958-IF(F958="",0,F958),2)=0,"Paid",IF(Setup!$B$4="","Set as-of date",IF(D958=Setup!$B$4,"Due today",IF(D958&lt;Setup!$B$4,IF(IF(F958="",0,F958)&gt;0,"Partially paid · overdue","Overdue"),IF(IF(F958="",0,F958)&gt;0,"Partially paid","Open"))))))))))))</f>
        <v/>
      </c>
      <c r="J958" s="15" t="str">
        <f>IF(OR(I958="Overdue",I958="Partially paid · overdue"),DATEDIF(D958,Setup!$B$4,"D"),IF(OR(I958="Open",I958="Partially paid",I958="Due today"),0,""))</f>
        <v/>
      </c>
      <c r="K958" s="5"/>
      <c r="L958" t="str">
        <f>IF(A958="","","k"&amp;SUBSTITUTE(SUBSTITUTE(SUBSTITUTE(SUBSTITUTE(SUBSTITUTE(SUBSTITUTE(A958,"~","{t}"),"*","{s}"),"?","{q}"),"&lt;","{lt}"),"&gt;","{gt}"),"=","{eq}"))</f>
        <v/>
      </c>
    </row>
    <row r="959" spans="1:12" x14ac:dyDescent="0.25">
      <c r="A959" s="5"/>
      <c r="B959" s="5"/>
      <c r="C959" s="8"/>
      <c r="D959" s="8"/>
      <c r="E959" s="12"/>
      <c r="F959" s="12"/>
      <c r="G959" s="13" t="str">
        <f>IF(OR(I959="Open",I959="Partially paid",I959="Due today",I959="Overdue",I959="Partially paid · overdue",I959="Paid",I959="Set as-of date"),ROUND(E959-IF(F959="",0,F959),2),"")</f>
        <v/>
      </c>
      <c r="H959" s="8"/>
      <c r="I959" s="14" t="str">
        <f>IF(AND(A959="",B959="",C959="",D959="",E959="",F959="",H959=""),"",IF(OR(A959="",B959="",C959="",D959="",E959=""),"Incomplete",IF(COUNTIF($L$5:$L$1004,L959)&gt;1,"Check invoice #",IF(OR(COUNT(E959)=0,AND(F959&lt;&gt;"",COUNT(F959)=0)),"Check payment",IF(OR(E959&lt;0,IF(F959="",0,F959)&lt;0,IF(F959="",0,F959)&gt;E959),"Check payment",IF(OR(COUNT(C959)=0,COUNT(D959)=0),"Check dates",IF(D959&lt;C959,"Check dates",IF(ROUND(E959-IF(F959="",0,F959),2)=0,"Paid",IF(Setup!$B$4="","Set as-of date",IF(D959=Setup!$B$4,"Due today",IF(D959&lt;Setup!$B$4,IF(IF(F959="",0,F959)&gt;0,"Partially paid · overdue","Overdue"),IF(IF(F959="",0,F959)&gt;0,"Partially paid","Open"))))))))))))</f>
        <v/>
      </c>
      <c r="J959" s="15" t="str">
        <f>IF(OR(I959="Overdue",I959="Partially paid · overdue"),DATEDIF(D959,Setup!$B$4,"D"),IF(OR(I959="Open",I959="Partially paid",I959="Due today"),0,""))</f>
        <v/>
      </c>
      <c r="K959" s="5"/>
      <c r="L959" t="str">
        <f>IF(A959="","","k"&amp;SUBSTITUTE(SUBSTITUTE(SUBSTITUTE(SUBSTITUTE(SUBSTITUTE(SUBSTITUTE(A959,"~","{t}"),"*","{s}"),"?","{q}"),"&lt;","{lt}"),"&gt;","{gt}"),"=","{eq}"))</f>
        <v/>
      </c>
    </row>
    <row r="960" spans="1:12" x14ac:dyDescent="0.25">
      <c r="A960" s="5"/>
      <c r="B960" s="5"/>
      <c r="C960" s="8"/>
      <c r="D960" s="8"/>
      <c r="E960" s="12"/>
      <c r="F960" s="12"/>
      <c r="G960" s="13" t="str">
        <f>IF(OR(I960="Open",I960="Partially paid",I960="Due today",I960="Overdue",I960="Partially paid · overdue",I960="Paid",I960="Set as-of date"),ROUND(E960-IF(F960="",0,F960),2),"")</f>
        <v/>
      </c>
      <c r="H960" s="8"/>
      <c r="I960" s="14" t="str">
        <f>IF(AND(A960="",B960="",C960="",D960="",E960="",F960="",H960=""),"",IF(OR(A960="",B960="",C960="",D960="",E960=""),"Incomplete",IF(COUNTIF($L$5:$L$1004,L960)&gt;1,"Check invoice #",IF(OR(COUNT(E960)=0,AND(F960&lt;&gt;"",COUNT(F960)=0)),"Check payment",IF(OR(E960&lt;0,IF(F960="",0,F960)&lt;0,IF(F960="",0,F960)&gt;E960),"Check payment",IF(OR(COUNT(C960)=0,COUNT(D960)=0),"Check dates",IF(D960&lt;C960,"Check dates",IF(ROUND(E960-IF(F960="",0,F960),2)=0,"Paid",IF(Setup!$B$4="","Set as-of date",IF(D960=Setup!$B$4,"Due today",IF(D960&lt;Setup!$B$4,IF(IF(F960="",0,F960)&gt;0,"Partially paid · overdue","Overdue"),IF(IF(F960="",0,F960)&gt;0,"Partially paid","Open"))))))))))))</f>
        <v/>
      </c>
      <c r="J960" s="15" t="str">
        <f>IF(OR(I960="Overdue",I960="Partially paid · overdue"),DATEDIF(D960,Setup!$B$4,"D"),IF(OR(I960="Open",I960="Partially paid",I960="Due today"),0,""))</f>
        <v/>
      </c>
      <c r="K960" s="5"/>
      <c r="L960" t="str">
        <f>IF(A960="","","k"&amp;SUBSTITUTE(SUBSTITUTE(SUBSTITUTE(SUBSTITUTE(SUBSTITUTE(SUBSTITUTE(A960,"~","{t}"),"*","{s}"),"?","{q}"),"&lt;","{lt}"),"&gt;","{gt}"),"=","{eq}"))</f>
        <v/>
      </c>
    </row>
    <row r="961" spans="1:12" x14ac:dyDescent="0.25">
      <c r="A961" s="5"/>
      <c r="B961" s="5"/>
      <c r="C961" s="8"/>
      <c r="D961" s="8"/>
      <c r="E961" s="12"/>
      <c r="F961" s="12"/>
      <c r="G961" s="13" t="str">
        <f>IF(OR(I961="Open",I961="Partially paid",I961="Due today",I961="Overdue",I961="Partially paid · overdue",I961="Paid",I961="Set as-of date"),ROUND(E961-IF(F961="",0,F961),2),"")</f>
        <v/>
      </c>
      <c r="H961" s="8"/>
      <c r="I961" s="14" t="str">
        <f>IF(AND(A961="",B961="",C961="",D961="",E961="",F961="",H961=""),"",IF(OR(A961="",B961="",C961="",D961="",E961=""),"Incomplete",IF(COUNTIF($L$5:$L$1004,L961)&gt;1,"Check invoice #",IF(OR(COUNT(E961)=0,AND(F961&lt;&gt;"",COUNT(F961)=0)),"Check payment",IF(OR(E961&lt;0,IF(F961="",0,F961)&lt;0,IF(F961="",0,F961)&gt;E961),"Check payment",IF(OR(COUNT(C961)=0,COUNT(D961)=0),"Check dates",IF(D961&lt;C961,"Check dates",IF(ROUND(E961-IF(F961="",0,F961),2)=0,"Paid",IF(Setup!$B$4="","Set as-of date",IF(D961=Setup!$B$4,"Due today",IF(D961&lt;Setup!$B$4,IF(IF(F961="",0,F961)&gt;0,"Partially paid · overdue","Overdue"),IF(IF(F961="",0,F961)&gt;0,"Partially paid","Open"))))))))))))</f>
        <v/>
      </c>
      <c r="J961" s="15" t="str">
        <f>IF(OR(I961="Overdue",I961="Partially paid · overdue"),DATEDIF(D961,Setup!$B$4,"D"),IF(OR(I961="Open",I961="Partially paid",I961="Due today"),0,""))</f>
        <v/>
      </c>
      <c r="K961" s="5"/>
      <c r="L961" t="str">
        <f>IF(A961="","","k"&amp;SUBSTITUTE(SUBSTITUTE(SUBSTITUTE(SUBSTITUTE(SUBSTITUTE(SUBSTITUTE(A961,"~","{t}"),"*","{s}"),"?","{q}"),"&lt;","{lt}"),"&gt;","{gt}"),"=","{eq}"))</f>
        <v/>
      </c>
    </row>
    <row r="962" spans="1:12" x14ac:dyDescent="0.25">
      <c r="A962" s="5"/>
      <c r="B962" s="5"/>
      <c r="C962" s="8"/>
      <c r="D962" s="8"/>
      <c r="E962" s="12"/>
      <c r="F962" s="12"/>
      <c r="G962" s="13" t="str">
        <f>IF(OR(I962="Open",I962="Partially paid",I962="Due today",I962="Overdue",I962="Partially paid · overdue",I962="Paid",I962="Set as-of date"),ROUND(E962-IF(F962="",0,F962),2),"")</f>
        <v/>
      </c>
      <c r="H962" s="8"/>
      <c r="I962" s="14" t="str">
        <f>IF(AND(A962="",B962="",C962="",D962="",E962="",F962="",H962=""),"",IF(OR(A962="",B962="",C962="",D962="",E962=""),"Incomplete",IF(COUNTIF($L$5:$L$1004,L962)&gt;1,"Check invoice #",IF(OR(COUNT(E962)=0,AND(F962&lt;&gt;"",COUNT(F962)=0)),"Check payment",IF(OR(E962&lt;0,IF(F962="",0,F962)&lt;0,IF(F962="",0,F962)&gt;E962),"Check payment",IF(OR(COUNT(C962)=0,COUNT(D962)=0),"Check dates",IF(D962&lt;C962,"Check dates",IF(ROUND(E962-IF(F962="",0,F962),2)=0,"Paid",IF(Setup!$B$4="","Set as-of date",IF(D962=Setup!$B$4,"Due today",IF(D962&lt;Setup!$B$4,IF(IF(F962="",0,F962)&gt;0,"Partially paid · overdue","Overdue"),IF(IF(F962="",0,F962)&gt;0,"Partially paid","Open"))))))))))))</f>
        <v/>
      </c>
      <c r="J962" s="15" t="str">
        <f>IF(OR(I962="Overdue",I962="Partially paid · overdue"),DATEDIF(D962,Setup!$B$4,"D"),IF(OR(I962="Open",I962="Partially paid",I962="Due today"),0,""))</f>
        <v/>
      </c>
      <c r="K962" s="5"/>
      <c r="L962" t="str">
        <f>IF(A962="","","k"&amp;SUBSTITUTE(SUBSTITUTE(SUBSTITUTE(SUBSTITUTE(SUBSTITUTE(SUBSTITUTE(A962,"~","{t}"),"*","{s}"),"?","{q}"),"&lt;","{lt}"),"&gt;","{gt}"),"=","{eq}"))</f>
        <v/>
      </c>
    </row>
    <row r="963" spans="1:12" x14ac:dyDescent="0.25">
      <c r="A963" s="5"/>
      <c r="B963" s="5"/>
      <c r="C963" s="8"/>
      <c r="D963" s="8"/>
      <c r="E963" s="12"/>
      <c r="F963" s="12"/>
      <c r="G963" s="13" t="str">
        <f>IF(OR(I963="Open",I963="Partially paid",I963="Due today",I963="Overdue",I963="Partially paid · overdue",I963="Paid",I963="Set as-of date"),ROUND(E963-IF(F963="",0,F963),2),"")</f>
        <v/>
      </c>
      <c r="H963" s="8"/>
      <c r="I963" s="14" t="str">
        <f>IF(AND(A963="",B963="",C963="",D963="",E963="",F963="",H963=""),"",IF(OR(A963="",B963="",C963="",D963="",E963=""),"Incomplete",IF(COUNTIF($L$5:$L$1004,L963)&gt;1,"Check invoice #",IF(OR(COUNT(E963)=0,AND(F963&lt;&gt;"",COUNT(F963)=0)),"Check payment",IF(OR(E963&lt;0,IF(F963="",0,F963)&lt;0,IF(F963="",0,F963)&gt;E963),"Check payment",IF(OR(COUNT(C963)=0,COUNT(D963)=0),"Check dates",IF(D963&lt;C963,"Check dates",IF(ROUND(E963-IF(F963="",0,F963),2)=0,"Paid",IF(Setup!$B$4="","Set as-of date",IF(D963=Setup!$B$4,"Due today",IF(D963&lt;Setup!$B$4,IF(IF(F963="",0,F963)&gt;0,"Partially paid · overdue","Overdue"),IF(IF(F963="",0,F963)&gt;0,"Partially paid","Open"))))))))))))</f>
        <v/>
      </c>
      <c r="J963" s="15" t="str">
        <f>IF(OR(I963="Overdue",I963="Partially paid · overdue"),DATEDIF(D963,Setup!$B$4,"D"),IF(OR(I963="Open",I963="Partially paid",I963="Due today"),0,""))</f>
        <v/>
      </c>
      <c r="K963" s="5"/>
      <c r="L963" t="str">
        <f>IF(A963="","","k"&amp;SUBSTITUTE(SUBSTITUTE(SUBSTITUTE(SUBSTITUTE(SUBSTITUTE(SUBSTITUTE(A963,"~","{t}"),"*","{s}"),"?","{q}"),"&lt;","{lt}"),"&gt;","{gt}"),"=","{eq}"))</f>
        <v/>
      </c>
    </row>
    <row r="964" spans="1:12" x14ac:dyDescent="0.25">
      <c r="A964" s="5"/>
      <c r="B964" s="5"/>
      <c r="C964" s="8"/>
      <c r="D964" s="8"/>
      <c r="E964" s="12"/>
      <c r="F964" s="12"/>
      <c r="G964" s="13" t="str">
        <f>IF(OR(I964="Open",I964="Partially paid",I964="Due today",I964="Overdue",I964="Partially paid · overdue",I964="Paid",I964="Set as-of date"),ROUND(E964-IF(F964="",0,F964),2),"")</f>
        <v/>
      </c>
      <c r="H964" s="8"/>
      <c r="I964" s="14" t="str">
        <f>IF(AND(A964="",B964="",C964="",D964="",E964="",F964="",H964=""),"",IF(OR(A964="",B964="",C964="",D964="",E964=""),"Incomplete",IF(COUNTIF($L$5:$L$1004,L964)&gt;1,"Check invoice #",IF(OR(COUNT(E964)=0,AND(F964&lt;&gt;"",COUNT(F964)=0)),"Check payment",IF(OR(E964&lt;0,IF(F964="",0,F964)&lt;0,IF(F964="",0,F964)&gt;E964),"Check payment",IF(OR(COUNT(C964)=0,COUNT(D964)=0),"Check dates",IF(D964&lt;C964,"Check dates",IF(ROUND(E964-IF(F964="",0,F964),2)=0,"Paid",IF(Setup!$B$4="","Set as-of date",IF(D964=Setup!$B$4,"Due today",IF(D964&lt;Setup!$B$4,IF(IF(F964="",0,F964)&gt;0,"Partially paid · overdue","Overdue"),IF(IF(F964="",0,F964)&gt;0,"Partially paid","Open"))))))))))))</f>
        <v/>
      </c>
      <c r="J964" s="15" t="str">
        <f>IF(OR(I964="Overdue",I964="Partially paid · overdue"),DATEDIF(D964,Setup!$B$4,"D"),IF(OR(I964="Open",I964="Partially paid",I964="Due today"),0,""))</f>
        <v/>
      </c>
      <c r="K964" s="5"/>
      <c r="L964" t="str">
        <f>IF(A964="","","k"&amp;SUBSTITUTE(SUBSTITUTE(SUBSTITUTE(SUBSTITUTE(SUBSTITUTE(SUBSTITUTE(A964,"~","{t}"),"*","{s}"),"?","{q}"),"&lt;","{lt}"),"&gt;","{gt}"),"=","{eq}"))</f>
        <v/>
      </c>
    </row>
    <row r="965" spans="1:12" x14ac:dyDescent="0.25">
      <c r="A965" s="5"/>
      <c r="B965" s="5"/>
      <c r="C965" s="8"/>
      <c r="D965" s="8"/>
      <c r="E965" s="12"/>
      <c r="F965" s="12"/>
      <c r="G965" s="13" t="str">
        <f>IF(OR(I965="Open",I965="Partially paid",I965="Due today",I965="Overdue",I965="Partially paid · overdue",I965="Paid",I965="Set as-of date"),ROUND(E965-IF(F965="",0,F965),2),"")</f>
        <v/>
      </c>
      <c r="H965" s="8"/>
      <c r="I965" s="14" t="str">
        <f>IF(AND(A965="",B965="",C965="",D965="",E965="",F965="",H965=""),"",IF(OR(A965="",B965="",C965="",D965="",E965=""),"Incomplete",IF(COUNTIF($L$5:$L$1004,L965)&gt;1,"Check invoice #",IF(OR(COUNT(E965)=0,AND(F965&lt;&gt;"",COUNT(F965)=0)),"Check payment",IF(OR(E965&lt;0,IF(F965="",0,F965)&lt;0,IF(F965="",0,F965)&gt;E965),"Check payment",IF(OR(COUNT(C965)=0,COUNT(D965)=0),"Check dates",IF(D965&lt;C965,"Check dates",IF(ROUND(E965-IF(F965="",0,F965),2)=0,"Paid",IF(Setup!$B$4="","Set as-of date",IF(D965=Setup!$B$4,"Due today",IF(D965&lt;Setup!$B$4,IF(IF(F965="",0,F965)&gt;0,"Partially paid · overdue","Overdue"),IF(IF(F965="",0,F965)&gt;0,"Partially paid","Open"))))))))))))</f>
        <v/>
      </c>
      <c r="J965" s="15" t="str">
        <f>IF(OR(I965="Overdue",I965="Partially paid · overdue"),DATEDIF(D965,Setup!$B$4,"D"),IF(OR(I965="Open",I965="Partially paid",I965="Due today"),0,""))</f>
        <v/>
      </c>
      <c r="K965" s="5"/>
      <c r="L965" t="str">
        <f>IF(A965="","","k"&amp;SUBSTITUTE(SUBSTITUTE(SUBSTITUTE(SUBSTITUTE(SUBSTITUTE(SUBSTITUTE(A965,"~","{t}"),"*","{s}"),"?","{q}"),"&lt;","{lt}"),"&gt;","{gt}"),"=","{eq}"))</f>
        <v/>
      </c>
    </row>
    <row r="966" spans="1:12" x14ac:dyDescent="0.25">
      <c r="A966" s="5"/>
      <c r="B966" s="5"/>
      <c r="C966" s="8"/>
      <c r="D966" s="8"/>
      <c r="E966" s="12"/>
      <c r="F966" s="12"/>
      <c r="G966" s="13" t="str">
        <f>IF(OR(I966="Open",I966="Partially paid",I966="Due today",I966="Overdue",I966="Partially paid · overdue",I966="Paid",I966="Set as-of date"),ROUND(E966-IF(F966="",0,F966),2),"")</f>
        <v/>
      </c>
      <c r="H966" s="8"/>
      <c r="I966" s="14" t="str">
        <f>IF(AND(A966="",B966="",C966="",D966="",E966="",F966="",H966=""),"",IF(OR(A966="",B966="",C966="",D966="",E966=""),"Incomplete",IF(COUNTIF($L$5:$L$1004,L966)&gt;1,"Check invoice #",IF(OR(COUNT(E966)=0,AND(F966&lt;&gt;"",COUNT(F966)=0)),"Check payment",IF(OR(E966&lt;0,IF(F966="",0,F966)&lt;0,IF(F966="",0,F966)&gt;E966),"Check payment",IF(OR(COUNT(C966)=0,COUNT(D966)=0),"Check dates",IF(D966&lt;C966,"Check dates",IF(ROUND(E966-IF(F966="",0,F966),2)=0,"Paid",IF(Setup!$B$4="","Set as-of date",IF(D966=Setup!$B$4,"Due today",IF(D966&lt;Setup!$B$4,IF(IF(F966="",0,F966)&gt;0,"Partially paid · overdue","Overdue"),IF(IF(F966="",0,F966)&gt;0,"Partially paid","Open"))))))))))))</f>
        <v/>
      </c>
      <c r="J966" s="15" t="str">
        <f>IF(OR(I966="Overdue",I966="Partially paid · overdue"),DATEDIF(D966,Setup!$B$4,"D"),IF(OR(I966="Open",I966="Partially paid",I966="Due today"),0,""))</f>
        <v/>
      </c>
      <c r="K966" s="5"/>
      <c r="L966" t="str">
        <f>IF(A966="","","k"&amp;SUBSTITUTE(SUBSTITUTE(SUBSTITUTE(SUBSTITUTE(SUBSTITUTE(SUBSTITUTE(A966,"~","{t}"),"*","{s}"),"?","{q}"),"&lt;","{lt}"),"&gt;","{gt}"),"=","{eq}"))</f>
        <v/>
      </c>
    </row>
    <row r="967" spans="1:12" x14ac:dyDescent="0.25">
      <c r="A967" s="5"/>
      <c r="B967" s="5"/>
      <c r="C967" s="8"/>
      <c r="D967" s="8"/>
      <c r="E967" s="12"/>
      <c r="F967" s="12"/>
      <c r="G967" s="13" t="str">
        <f>IF(OR(I967="Open",I967="Partially paid",I967="Due today",I967="Overdue",I967="Partially paid · overdue",I967="Paid",I967="Set as-of date"),ROUND(E967-IF(F967="",0,F967),2),"")</f>
        <v/>
      </c>
      <c r="H967" s="8"/>
      <c r="I967" s="14" t="str">
        <f>IF(AND(A967="",B967="",C967="",D967="",E967="",F967="",H967=""),"",IF(OR(A967="",B967="",C967="",D967="",E967=""),"Incomplete",IF(COUNTIF($L$5:$L$1004,L967)&gt;1,"Check invoice #",IF(OR(COUNT(E967)=0,AND(F967&lt;&gt;"",COUNT(F967)=0)),"Check payment",IF(OR(E967&lt;0,IF(F967="",0,F967)&lt;0,IF(F967="",0,F967)&gt;E967),"Check payment",IF(OR(COUNT(C967)=0,COUNT(D967)=0),"Check dates",IF(D967&lt;C967,"Check dates",IF(ROUND(E967-IF(F967="",0,F967),2)=0,"Paid",IF(Setup!$B$4="","Set as-of date",IF(D967=Setup!$B$4,"Due today",IF(D967&lt;Setup!$B$4,IF(IF(F967="",0,F967)&gt;0,"Partially paid · overdue","Overdue"),IF(IF(F967="",0,F967)&gt;0,"Partially paid","Open"))))))))))))</f>
        <v/>
      </c>
      <c r="J967" s="15" t="str">
        <f>IF(OR(I967="Overdue",I967="Partially paid · overdue"),DATEDIF(D967,Setup!$B$4,"D"),IF(OR(I967="Open",I967="Partially paid",I967="Due today"),0,""))</f>
        <v/>
      </c>
      <c r="K967" s="5"/>
      <c r="L967" t="str">
        <f>IF(A967="","","k"&amp;SUBSTITUTE(SUBSTITUTE(SUBSTITUTE(SUBSTITUTE(SUBSTITUTE(SUBSTITUTE(A967,"~","{t}"),"*","{s}"),"?","{q}"),"&lt;","{lt}"),"&gt;","{gt}"),"=","{eq}"))</f>
        <v/>
      </c>
    </row>
    <row r="968" spans="1:12" x14ac:dyDescent="0.25">
      <c r="A968" s="5"/>
      <c r="B968" s="5"/>
      <c r="C968" s="8"/>
      <c r="D968" s="8"/>
      <c r="E968" s="12"/>
      <c r="F968" s="12"/>
      <c r="G968" s="13" t="str">
        <f>IF(OR(I968="Open",I968="Partially paid",I968="Due today",I968="Overdue",I968="Partially paid · overdue",I968="Paid",I968="Set as-of date"),ROUND(E968-IF(F968="",0,F968),2),"")</f>
        <v/>
      </c>
      <c r="H968" s="8"/>
      <c r="I968" s="14" t="str">
        <f>IF(AND(A968="",B968="",C968="",D968="",E968="",F968="",H968=""),"",IF(OR(A968="",B968="",C968="",D968="",E968=""),"Incomplete",IF(COUNTIF($L$5:$L$1004,L968)&gt;1,"Check invoice #",IF(OR(COUNT(E968)=0,AND(F968&lt;&gt;"",COUNT(F968)=0)),"Check payment",IF(OR(E968&lt;0,IF(F968="",0,F968)&lt;0,IF(F968="",0,F968)&gt;E968),"Check payment",IF(OR(COUNT(C968)=0,COUNT(D968)=0),"Check dates",IF(D968&lt;C968,"Check dates",IF(ROUND(E968-IF(F968="",0,F968),2)=0,"Paid",IF(Setup!$B$4="","Set as-of date",IF(D968=Setup!$B$4,"Due today",IF(D968&lt;Setup!$B$4,IF(IF(F968="",0,F968)&gt;0,"Partially paid · overdue","Overdue"),IF(IF(F968="",0,F968)&gt;0,"Partially paid","Open"))))))))))))</f>
        <v/>
      </c>
      <c r="J968" s="15" t="str">
        <f>IF(OR(I968="Overdue",I968="Partially paid · overdue"),DATEDIF(D968,Setup!$B$4,"D"),IF(OR(I968="Open",I968="Partially paid",I968="Due today"),0,""))</f>
        <v/>
      </c>
      <c r="K968" s="5"/>
      <c r="L968" t="str">
        <f>IF(A968="","","k"&amp;SUBSTITUTE(SUBSTITUTE(SUBSTITUTE(SUBSTITUTE(SUBSTITUTE(SUBSTITUTE(A968,"~","{t}"),"*","{s}"),"?","{q}"),"&lt;","{lt}"),"&gt;","{gt}"),"=","{eq}"))</f>
        <v/>
      </c>
    </row>
    <row r="969" spans="1:12" x14ac:dyDescent="0.25">
      <c r="A969" s="5"/>
      <c r="B969" s="5"/>
      <c r="C969" s="8"/>
      <c r="D969" s="8"/>
      <c r="E969" s="12"/>
      <c r="F969" s="12"/>
      <c r="G969" s="13" t="str">
        <f>IF(OR(I969="Open",I969="Partially paid",I969="Due today",I969="Overdue",I969="Partially paid · overdue",I969="Paid",I969="Set as-of date"),ROUND(E969-IF(F969="",0,F969),2),"")</f>
        <v/>
      </c>
      <c r="H969" s="8"/>
      <c r="I969" s="14" t="str">
        <f>IF(AND(A969="",B969="",C969="",D969="",E969="",F969="",H969=""),"",IF(OR(A969="",B969="",C969="",D969="",E969=""),"Incomplete",IF(COUNTIF($L$5:$L$1004,L969)&gt;1,"Check invoice #",IF(OR(COUNT(E969)=0,AND(F969&lt;&gt;"",COUNT(F969)=0)),"Check payment",IF(OR(E969&lt;0,IF(F969="",0,F969)&lt;0,IF(F969="",0,F969)&gt;E969),"Check payment",IF(OR(COUNT(C969)=0,COUNT(D969)=0),"Check dates",IF(D969&lt;C969,"Check dates",IF(ROUND(E969-IF(F969="",0,F969),2)=0,"Paid",IF(Setup!$B$4="","Set as-of date",IF(D969=Setup!$B$4,"Due today",IF(D969&lt;Setup!$B$4,IF(IF(F969="",0,F969)&gt;0,"Partially paid · overdue","Overdue"),IF(IF(F969="",0,F969)&gt;0,"Partially paid","Open"))))))))))))</f>
        <v/>
      </c>
      <c r="J969" s="15" t="str">
        <f>IF(OR(I969="Overdue",I969="Partially paid · overdue"),DATEDIF(D969,Setup!$B$4,"D"),IF(OR(I969="Open",I969="Partially paid",I969="Due today"),0,""))</f>
        <v/>
      </c>
      <c r="K969" s="5"/>
      <c r="L969" t="str">
        <f>IF(A969="","","k"&amp;SUBSTITUTE(SUBSTITUTE(SUBSTITUTE(SUBSTITUTE(SUBSTITUTE(SUBSTITUTE(A969,"~","{t}"),"*","{s}"),"?","{q}"),"&lt;","{lt}"),"&gt;","{gt}"),"=","{eq}"))</f>
        <v/>
      </c>
    </row>
    <row r="970" spans="1:12" x14ac:dyDescent="0.25">
      <c r="A970" s="5"/>
      <c r="B970" s="5"/>
      <c r="C970" s="8"/>
      <c r="D970" s="8"/>
      <c r="E970" s="12"/>
      <c r="F970" s="12"/>
      <c r="G970" s="13" t="str">
        <f>IF(OR(I970="Open",I970="Partially paid",I970="Due today",I970="Overdue",I970="Partially paid · overdue",I970="Paid",I970="Set as-of date"),ROUND(E970-IF(F970="",0,F970),2),"")</f>
        <v/>
      </c>
      <c r="H970" s="8"/>
      <c r="I970" s="14" t="str">
        <f>IF(AND(A970="",B970="",C970="",D970="",E970="",F970="",H970=""),"",IF(OR(A970="",B970="",C970="",D970="",E970=""),"Incomplete",IF(COUNTIF($L$5:$L$1004,L970)&gt;1,"Check invoice #",IF(OR(COUNT(E970)=0,AND(F970&lt;&gt;"",COUNT(F970)=0)),"Check payment",IF(OR(E970&lt;0,IF(F970="",0,F970)&lt;0,IF(F970="",0,F970)&gt;E970),"Check payment",IF(OR(COUNT(C970)=0,COUNT(D970)=0),"Check dates",IF(D970&lt;C970,"Check dates",IF(ROUND(E970-IF(F970="",0,F970),2)=0,"Paid",IF(Setup!$B$4="","Set as-of date",IF(D970=Setup!$B$4,"Due today",IF(D970&lt;Setup!$B$4,IF(IF(F970="",0,F970)&gt;0,"Partially paid · overdue","Overdue"),IF(IF(F970="",0,F970)&gt;0,"Partially paid","Open"))))))))))))</f>
        <v/>
      </c>
      <c r="J970" s="15" t="str">
        <f>IF(OR(I970="Overdue",I970="Partially paid · overdue"),DATEDIF(D970,Setup!$B$4,"D"),IF(OR(I970="Open",I970="Partially paid",I970="Due today"),0,""))</f>
        <v/>
      </c>
      <c r="K970" s="5"/>
      <c r="L970" t="str">
        <f>IF(A970="","","k"&amp;SUBSTITUTE(SUBSTITUTE(SUBSTITUTE(SUBSTITUTE(SUBSTITUTE(SUBSTITUTE(A970,"~","{t}"),"*","{s}"),"?","{q}"),"&lt;","{lt}"),"&gt;","{gt}"),"=","{eq}"))</f>
        <v/>
      </c>
    </row>
    <row r="971" spans="1:12" x14ac:dyDescent="0.25">
      <c r="A971" s="5"/>
      <c r="B971" s="5"/>
      <c r="C971" s="8"/>
      <c r="D971" s="8"/>
      <c r="E971" s="12"/>
      <c r="F971" s="12"/>
      <c r="G971" s="13" t="str">
        <f>IF(OR(I971="Open",I971="Partially paid",I971="Due today",I971="Overdue",I971="Partially paid · overdue",I971="Paid",I971="Set as-of date"),ROUND(E971-IF(F971="",0,F971),2),"")</f>
        <v/>
      </c>
      <c r="H971" s="8"/>
      <c r="I971" s="14" t="str">
        <f>IF(AND(A971="",B971="",C971="",D971="",E971="",F971="",H971=""),"",IF(OR(A971="",B971="",C971="",D971="",E971=""),"Incomplete",IF(COUNTIF($L$5:$L$1004,L971)&gt;1,"Check invoice #",IF(OR(COUNT(E971)=0,AND(F971&lt;&gt;"",COUNT(F971)=0)),"Check payment",IF(OR(E971&lt;0,IF(F971="",0,F971)&lt;0,IF(F971="",0,F971)&gt;E971),"Check payment",IF(OR(COUNT(C971)=0,COUNT(D971)=0),"Check dates",IF(D971&lt;C971,"Check dates",IF(ROUND(E971-IF(F971="",0,F971),2)=0,"Paid",IF(Setup!$B$4="","Set as-of date",IF(D971=Setup!$B$4,"Due today",IF(D971&lt;Setup!$B$4,IF(IF(F971="",0,F971)&gt;0,"Partially paid · overdue","Overdue"),IF(IF(F971="",0,F971)&gt;0,"Partially paid","Open"))))))))))))</f>
        <v/>
      </c>
      <c r="J971" s="15" t="str">
        <f>IF(OR(I971="Overdue",I971="Partially paid · overdue"),DATEDIF(D971,Setup!$B$4,"D"),IF(OR(I971="Open",I971="Partially paid",I971="Due today"),0,""))</f>
        <v/>
      </c>
      <c r="K971" s="5"/>
      <c r="L971" t="str">
        <f>IF(A971="","","k"&amp;SUBSTITUTE(SUBSTITUTE(SUBSTITUTE(SUBSTITUTE(SUBSTITUTE(SUBSTITUTE(A971,"~","{t}"),"*","{s}"),"?","{q}"),"&lt;","{lt}"),"&gt;","{gt}"),"=","{eq}"))</f>
        <v/>
      </c>
    </row>
    <row r="972" spans="1:12" x14ac:dyDescent="0.25">
      <c r="A972" s="5"/>
      <c r="B972" s="5"/>
      <c r="C972" s="8"/>
      <c r="D972" s="8"/>
      <c r="E972" s="12"/>
      <c r="F972" s="12"/>
      <c r="G972" s="13" t="str">
        <f>IF(OR(I972="Open",I972="Partially paid",I972="Due today",I972="Overdue",I972="Partially paid · overdue",I972="Paid",I972="Set as-of date"),ROUND(E972-IF(F972="",0,F972),2),"")</f>
        <v/>
      </c>
      <c r="H972" s="8"/>
      <c r="I972" s="14" t="str">
        <f>IF(AND(A972="",B972="",C972="",D972="",E972="",F972="",H972=""),"",IF(OR(A972="",B972="",C972="",D972="",E972=""),"Incomplete",IF(COUNTIF($L$5:$L$1004,L972)&gt;1,"Check invoice #",IF(OR(COUNT(E972)=0,AND(F972&lt;&gt;"",COUNT(F972)=0)),"Check payment",IF(OR(E972&lt;0,IF(F972="",0,F972)&lt;0,IF(F972="",0,F972)&gt;E972),"Check payment",IF(OR(COUNT(C972)=0,COUNT(D972)=0),"Check dates",IF(D972&lt;C972,"Check dates",IF(ROUND(E972-IF(F972="",0,F972),2)=0,"Paid",IF(Setup!$B$4="","Set as-of date",IF(D972=Setup!$B$4,"Due today",IF(D972&lt;Setup!$B$4,IF(IF(F972="",0,F972)&gt;0,"Partially paid · overdue","Overdue"),IF(IF(F972="",0,F972)&gt;0,"Partially paid","Open"))))))))))))</f>
        <v/>
      </c>
      <c r="J972" s="15" t="str">
        <f>IF(OR(I972="Overdue",I972="Partially paid · overdue"),DATEDIF(D972,Setup!$B$4,"D"),IF(OR(I972="Open",I972="Partially paid",I972="Due today"),0,""))</f>
        <v/>
      </c>
      <c r="K972" s="5"/>
      <c r="L972" t="str">
        <f>IF(A972="","","k"&amp;SUBSTITUTE(SUBSTITUTE(SUBSTITUTE(SUBSTITUTE(SUBSTITUTE(SUBSTITUTE(A972,"~","{t}"),"*","{s}"),"?","{q}"),"&lt;","{lt}"),"&gt;","{gt}"),"=","{eq}"))</f>
        <v/>
      </c>
    </row>
    <row r="973" spans="1:12" x14ac:dyDescent="0.25">
      <c r="A973" s="5"/>
      <c r="B973" s="5"/>
      <c r="C973" s="8"/>
      <c r="D973" s="8"/>
      <c r="E973" s="12"/>
      <c r="F973" s="12"/>
      <c r="G973" s="13" t="str">
        <f>IF(OR(I973="Open",I973="Partially paid",I973="Due today",I973="Overdue",I973="Partially paid · overdue",I973="Paid",I973="Set as-of date"),ROUND(E973-IF(F973="",0,F973),2),"")</f>
        <v/>
      </c>
      <c r="H973" s="8"/>
      <c r="I973" s="14" t="str">
        <f>IF(AND(A973="",B973="",C973="",D973="",E973="",F973="",H973=""),"",IF(OR(A973="",B973="",C973="",D973="",E973=""),"Incomplete",IF(COUNTIF($L$5:$L$1004,L973)&gt;1,"Check invoice #",IF(OR(COUNT(E973)=0,AND(F973&lt;&gt;"",COUNT(F973)=0)),"Check payment",IF(OR(E973&lt;0,IF(F973="",0,F973)&lt;0,IF(F973="",0,F973)&gt;E973),"Check payment",IF(OR(COUNT(C973)=0,COUNT(D973)=0),"Check dates",IF(D973&lt;C973,"Check dates",IF(ROUND(E973-IF(F973="",0,F973),2)=0,"Paid",IF(Setup!$B$4="","Set as-of date",IF(D973=Setup!$B$4,"Due today",IF(D973&lt;Setup!$B$4,IF(IF(F973="",0,F973)&gt;0,"Partially paid · overdue","Overdue"),IF(IF(F973="",0,F973)&gt;0,"Partially paid","Open"))))))))))))</f>
        <v/>
      </c>
      <c r="J973" s="15" t="str">
        <f>IF(OR(I973="Overdue",I973="Partially paid · overdue"),DATEDIF(D973,Setup!$B$4,"D"),IF(OR(I973="Open",I973="Partially paid",I973="Due today"),0,""))</f>
        <v/>
      </c>
      <c r="K973" s="5"/>
      <c r="L973" t="str">
        <f>IF(A973="","","k"&amp;SUBSTITUTE(SUBSTITUTE(SUBSTITUTE(SUBSTITUTE(SUBSTITUTE(SUBSTITUTE(A973,"~","{t}"),"*","{s}"),"?","{q}"),"&lt;","{lt}"),"&gt;","{gt}"),"=","{eq}"))</f>
        <v/>
      </c>
    </row>
    <row r="974" spans="1:12" x14ac:dyDescent="0.25">
      <c r="A974" s="5"/>
      <c r="B974" s="5"/>
      <c r="C974" s="8"/>
      <c r="D974" s="8"/>
      <c r="E974" s="12"/>
      <c r="F974" s="12"/>
      <c r="G974" s="13" t="str">
        <f>IF(OR(I974="Open",I974="Partially paid",I974="Due today",I974="Overdue",I974="Partially paid · overdue",I974="Paid",I974="Set as-of date"),ROUND(E974-IF(F974="",0,F974),2),"")</f>
        <v/>
      </c>
      <c r="H974" s="8"/>
      <c r="I974" s="14" t="str">
        <f>IF(AND(A974="",B974="",C974="",D974="",E974="",F974="",H974=""),"",IF(OR(A974="",B974="",C974="",D974="",E974=""),"Incomplete",IF(COUNTIF($L$5:$L$1004,L974)&gt;1,"Check invoice #",IF(OR(COUNT(E974)=0,AND(F974&lt;&gt;"",COUNT(F974)=0)),"Check payment",IF(OR(E974&lt;0,IF(F974="",0,F974)&lt;0,IF(F974="",0,F974)&gt;E974),"Check payment",IF(OR(COUNT(C974)=0,COUNT(D974)=0),"Check dates",IF(D974&lt;C974,"Check dates",IF(ROUND(E974-IF(F974="",0,F974),2)=0,"Paid",IF(Setup!$B$4="","Set as-of date",IF(D974=Setup!$B$4,"Due today",IF(D974&lt;Setup!$B$4,IF(IF(F974="",0,F974)&gt;0,"Partially paid · overdue","Overdue"),IF(IF(F974="",0,F974)&gt;0,"Partially paid","Open"))))))))))))</f>
        <v/>
      </c>
      <c r="J974" s="15" t="str">
        <f>IF(OR(I974="Overdue",I974="Partially paid · overdue"),DATEDIF(D974,Setup!$B$4,"D"),IF(OR(I974="Open",I974="Partially paid",I974="Due today"),0,""))</f>
        <v/>
      </c>
      <c r="K974" s="5"/>
      <c r="L974" t="str">
        <f>IF(A974="","","k"&amp;SUBSTITUTE(SUBSTITUTE(SUBSTITUTE(SUBSTITUTE(SUBSTITUTE(SUBSTITUTE(A974,"~","{t}"),"*","{s}"),"?","{q}"),"&lt;","{lt}"),"&gt;","{gt}"),"=","{eq}"))</f>
        <v/>
      </c>
    </row>
    <row r="975" spans="1:12" x14ac:dyDescent="0.25">
      <c r="A975" s="5"/>
      <c r="B975" s="5"/>
      <c r="C975" s="8"/>
      <c r="D975" s="8"/>
      <c r="E975" s="12"/>
      <c r="F975" s="12"/>
      <c r="G975" s="13" t="str">
        <f>IF(OR(I975="Open",I975="Partially paid",I975="Due today",I975="Overdue",I975="Partially paid · overdue",I975="Paid",I975="Set as-of date"),ROUND(E975-IF(F975="",0,F975),2),"")</f>
        <v/>
      </c>
      <c r="H975" s="8"/>
      <c r="I975" s="14" t="str">
        <f>IF(AND(A975="",B975="",C975="",D975="",E975="",F975="",H975=""),"",IF(OR(A975="",B975="",C975="",D975="",E975=""),"Incomplete",IF(COUNTIF($L$5:$L$1004,L975)&gt;1,"Check invoice #",IF(OR(COUNT(E975)=0,AND(F975&lt;&gt;"",COUNT(F975)=0)),"Check payment",IF(OR(E975&lt;0,IF(F975="",0,F975)&lt;0,IF(F975="",0,F975)&gt;E975),"Check payment",IF(OR(COUNT(C975)=0,COUNT(D975)=0),"Check dates",IF(D975&lt;C975,"Check dates",IF(ROUND(E975-IF(F975="",0,F975),2)=0,"Paid",IF(Setup!$B$4="","Set as-of date",IF(D975=Setup!$B$4,"Due today",IF(D975&lt;Setup!$B$4,IF(IF(F975="",0,F975)&gt;0,"Partially paid · overdue","Overdue"),IF(IF(F975="",0,F975)&gt;0,"Partially paid","Open"))))))))))))</f>
        <v/>
      </c>
      <c r="J975" s="15" t="str">
        <f>IF(OR(I975="Overdue",I975="Partially paid · overdue"),DATEDIF(D975,Setup!$B$4,"D"),IF(OR(I975="Open",I975="Partially paid",I975="Due today"),0,""))</f>
        <v/>
      </c>
      <c r="K975" s="5"/>
      <c r="L975" t="str">
        <f>IF(A975="","","k"&amp;SUBSTITUTE(SUBSTITUTE(SUBSTITUTE(SUBSTITUTE(SUBSTITUTE(SUBSTITUTE(A975,"~","{t}"),"*","{s}"),"?","{q}"),"&lt;","{lt}"),"&gt;","{gt}"),"=","{eq}"))</f>
        <v/>
      </c>
    </row>
    <row r="976" spans="1:12" x14ac:dyDescent="0.25">
      <c r="A976" s="5"/>
      <c r="B976" s="5"/>
      <c r="C976" s="8"/>
      <c r="D976" s="8"/>
      <c r="E976" s="12"/>
      <c r="F976" s="12"/>
      <c r="G976" s="13" t="str">
        <f>IF(OR(I976="Open",I976="Partially paid",I976="Due today",I976="Overdue",I976="Partially paid · overdue",I976="Paid",I976="Set as-of date"),ROUND(E976-IF(F976="",0,F976),2),"")</f>
        <v/>
      </c>
      <c r="H976" s="8"/>
      <c r="I976" s="14" t="str">
        <f>IF(AND(A976="",B976="",C976="",D976="",E976="",F976="",H976=""),"",IF(OR(A976="",B976="",C976="",D976="",E976=""),"Incomplete",IF(COUNTIF($L$5:$L$1004,L976)&gt;1,"Check invoice #",IF(OR(COUNT(E976)=0,AND(F976&lt;&gt;"",COUNT(F976)=0)),"Check payment",IF(OR(E976&lt;0,IF(F976="",0,F976)&lt;0,IF(F976="",0,F976)&gt;E976),"Check payment",IF(OR(COUNT(C976)=0,COUNT(D976)=0),"Check dates",IF(D976&lt;C976,"Check dates",IF(ROUND(E976-IF(F976="",0,F976),2)=0,"Paid",IF(Setup!$B$4="","Set as-of date",IF(D976=Setup!$B$4,"Due today",IF(D976&lt;Setup!$B$4,IF(IF(F976="",0,F976)&gt;0,"Partially paid · overdue","Overdue"),IF(IF(F976="",0,F976)&gt;0,"Partially paid","Open"))))))))))))</f>
        <v/>
      </c>
      <c r="J976" s="15" t="str">
        <f>IF(OR(I976="Overdue",I976="Partially paid · overdue"),DATEDIF(D976,Setup!$B$4,"D"),IF(OR(I976="Open",I976="Partially paid",I976="Due today"),0,""))</f>
        <v/>
      </c>
      <c r="K976" s="5"/>
      <c r="L976" t="str">
        <f>IF(A976="","","k"&amp;SUBSTITUTE(SUBSTITUTE(SUBSTITUTE(SUBSTITUTE(SUBSTITUTE(SUBSTITUTE(A976,"~","{t}"),"*","{s}"),"?","{q}"),"&lt;","{lt}"),"&gt;","{gt}"),"=","{eq}"))</f>
        <v/>
      </c>
    </row>
    <row r="977" spans="1:12" x14ac:dyDescent="0.25">
      <c r="A977" s="5"/>
      <c r="B977" s="5"/>
      <c r="C977" s="8"/>
      <c r="D977" s="8"/>
      <c r="E977" s="12"/>
      <c r="F977" s="12"/>
      <c r="G977" s="13" t="str">
        <f>IF(OR(I977="Open",I977="Partially paid",I977="Due today",I977="Overdue",I977="Partially paid · overdue",I977="Paid",I977="Set as-of date"),ROUND(E977-IF(F977="",0,F977),2),"")</f>
        <v/>
      </c>
      <c r="H977" s="8"/>
      <c r="I977" s="14" t="str">
        <f>IF(AND(A977="",B977="",C977="",D977="",E977="",F977="",H977=""),"",IF(OR(A977="",B977="",C977="",D977="",E977=""),"Incomplete",IF(COUNTIF($L$5:$L$1004,L977)&gt;1,"Check invoice #",IF(OR(COUNT(E977)=0,AND(F977&lt;&gt;"",COUNT(F977)=0)),"Check payment",IF(OR(E977&lt;0,IF(F977="",0,F977)&lt;0,IF(F977="",0,F977)&gt;E977),"Check payment",IF(OR(COUNT(C977)=0,COUNT(D977)=0),"Check dates",IF(D977&lt;C977,"Check dates",IF(ROUND(E977-IF(F977="",0,F977),2)=0,"Paid",IF(Setup!$B$4="","Set as-of date",IF(D977=Setup!$B$4,"Due today",IF(D977&lt;Setup!$B$4,IF(IF(F977="",0,F977)&gt;0,"Partially paid · overdue","Overdue"),IF(IF(F977="",0,F977)&gt;0,"Partially paid","Open"))))))))))))</f>
        <v/>
      </c>
      <c r="J977" s="15" t="str">
        <f>IF(OR(I977="Overdue",I977="Partially paid · overdue"),DATEDIF(D977,Setup!$B$4,"D"),IF(OR(I977="Open",I977="Partially paid",I977="Due today"),0,""))</f>
        <v/>
      </c>
      <c r="K977" s="5"/>
      <c r="L977" t="str">
        <f>IF(A977="","","k"&amp;SUBSTITUTE(SUBSTITUTE(SUBSTITUTE(SUBSTITUTE(SUBSTITUTE(SUBSTITUTE(A977,"~","{t}"),"*","{s}"),"?","{q}"),"&lt;","{lt}"),"&gt;","{gt}"),"=","{eq}"))</f>
        <v/>
      </c>
    </row>
    <row r="978" spans="1:12" x14ac:dyDescent="0.25">
      <c r="A978" s="5"/>
      <c r="B978" s="5"/>
      <c r="C978" s="8"/>
      <c r="D978" s="8"/>
      <c r="E978" s="12"/>
      <c r="F978" s="12"/>
      <c r="G978" s="13" t="str">
        <f>IF(OR(I978="Open",I978="Partially paid",I978="Due today",I978="Overdue",I978="Partially paid · overdue",I978="Paid",I978="Set as-of date"),ROUND(E978-IF(F978="",0,F978),2),"")</f>
        <v/>
      </c>
      <c r="H978" s="8"/>
      <c r="I978" s="14" t="str">
        <f>IF(AND(A978="",B978="",C978="",D978="",E978="",F978="",H978=""),"",IF(OR(A978="",B978="",C978="",D978="",E978=""),"Incomplete",IF(COUNTIF($L$5:$L$1004,L978)&gt;1,"Check invoice #",IF(OR(COUNT(E978)=0,AND(F978&lt;&gt;"",COUNT(F978)=0)),"Check payment",IF(OR(E978&lt;0,IF(F978="",0,F978)&lt;0,IF(F978="",0,F978)&gt;E978),"Check payment",IF(OR(COUNT(C978)=0,COUNT(D978)=0),"Check dates",IF(D978&lt;C978,"Check dates",IF(ROUND(E978-IF(F978="",0,F978),2)=0,"Paid",IF(Setup!$B$4="","Set as-of date",IF(D978=Setup!$B$4,"Due today",IF(D978&lt;Setup!$B$4,IF(IF(F978="",0,F978)&gt;0,"Partially paid · overdue","Overdue"),IF(IF(F978="",0,F978)&gt;0,"Partially paid","Open"))))))))))))</f>
        <v/>
      </c>
      <c r="J978" s="15" t="str">
        <f>IF(OR(I978="Overdue",I978="Partially paid · overdue"),DATEDIF(D978,Setup!$B$4,"D"),IF(OR(I978="Open",I978="Partially paid",I978="Due today"),0,""))</f>
        <v/>
      </c>
      <c r="K978" s="5"/>
      <c r="L978" t="str">
        <f>IF(A978="","","k"&amp;SUBSTITUTE(SUBSTITUTE(SUBSTITUTE(SUBSTITUTE(SUBSTITUTE(SUBSTITUTE(A978,"~","{t}"),"*","{s}"),"?","{q}"),"&lt;","{lt}"),"&gt;","{gt}"),"=","{eq}"))</f>
        <v/>
      </c>
    </row>
    <row r="979" spans="1:12" x14ac:dyDescent="0.25">
      <c r="A979" s="5"/>
      <c r="B979" s="5"/>
      <c r="C979" s="8"/>
      <c r="D979" s="8"/>
      <c r="E979" s="12"/>
      <c r="F979" s="12"/>
      <c r="G979" s="13" t="str">
        <f>IF(OR(I979="Open",I979="Partially paid",I979="Due today",I979="Overdue",I979="Partially paid · overdue",I979="Paid",I979="Set as-of date"),ROUND(E979-IF(F979="",0,F979),2),"")</f>
        <v/>
      </c>
      <c r="H979" s="8"/>
      <c r="I979" s="14" t="str">
        <f>IF(AND(A979="",B979="",C979="",D979="",E979="",F979="",H979=""),"",IF(OR(A979="",B979="",C979="",D979="",E979=""),"Incomplete",IF(COUNTIF($L$5:$L$1004,L979)&gt;1,"Check invoice #",IF(OR(COUNT(E979)=0,AND(F979&lt;&gt;"",COUNT(F979)=0)),"Check payment",IF(OR(E979&lt;0,IF(F979="",0,F979)&lt;0,IF(F979="",0,F979)&gt;E979),"Check payment",IF(OR(COUNT(C979)=0,COUNT(D979)=0),"Check dates",IF(D979&lt;C979,"Check dates",IF(ROUND(E979-IF(F979="",0,F979),2)=0,"Paid",IF(Setup!$B$4="","Set as-of date",IF(D979=Setup!$B$4,"Due today",IF(D979&lt;Setup!$B$4,IF(IF(F979="",0,F979)&gt;0,"Partially paid · overdue","Overdue"),IF(IF(F979="",0,F979)&gt;0,"Partially paid","Open"))))))))))))</f>
        <v/>
      </c>
      <c r="J979" s="15" t="str">
        <f>IF(OR(I979="Overdue",I979="Partially paid · overdue"),DATEDIF(D979,Setup!$B$4,"D"),IF(OR(I979="Open",I979="Partially paid",I979="Due today"),0,""))</f>
        <v/>
      </c>
      <c r="K979" s="5"/>
      <c r="L979" t="str">
        <f>IF(A979="","","k"&amp;SUBSTITUTE(SUBSTITUTE(SUBSTITUTE(SUBSTITUTE(SUBSTITUTE(SUBSTITUTE(A979,"~","{t}"),"*","{s}"),"?","{q}"),"&lt;","{lt}"),"&gt;","{gt}"),"=","{eq}"))</f>
        <v/>
      </c>
    </row>
    <row r="980" spans="1:12" x14ac:dyDescent="0.25">
      <c r="A980" s="5"/>
      <c r="B980" s="5"/>
      <c r="C980" s="8"/>
      <c r="D980" s="8"/>
      <c r="E980" s="12"/>
      <c r="F980" s="12"/>
      <c r="G980" s="13" t="str">
        <f>IF(OR(I980="Open",I980="Partially paid",I980="Due today",I980="Overdue",I980="Partially paid · overdue",I980="Paid",I980="Set as-of date"),ROUND(E980-IF(F980="",0,F980),2),"")</f>
        <v/>
      </c>
      <c r="H980" s="8"/>
      <c r="I980" s="14" t="str">
        <f>IF(AND(A980="",B980="",C980="",D980="",E980="",F980="",H980=""),"",IF(OR(A980="",B980="",C980="",D980="",E980=""),"Incomplete",IF(COUNTIF($L$5:$L$1004,L980)&gt;1,"Check invoice #",IF(OR(COUNT(E980)=0,AND(F980&lt;&gt;"",COUNT(F980)=0)),"Check payment",IF(OR(E980&lt;0,IF(F980="",0,F980)&lt;0,IF(F980="",0,F980)&gt;E980),"Check payment",IF(OR(COUNT(C980)=0,COUNT(D980)=0),"Check dates",IF(D980&lt;C980,"Check dates",IF(ROUND(E980-IF(F980="",0,F980),2)=0,"Paid",IF(Setup!$B$4="","Set as-of date",IF(D980=Setup!$B$4,"Due today",IF(D980&lt;Setup!$B$4,IF(IF(F980="",0,F980)&gt;0,"Partially paid · overdue","Overdue"),IF(IF(F980="",0,F980)&gt;0,"Partially paid","Open"))))))))))))</f>
        <v/>
      </c>
      <c r="J980" s="15" t="str">
        <f>IF(OR(I980="Overdue",I980="Partially paid · overdue"),DATEDIF(D980,Setup!$B$4,"D"),IF(OR(I980="Open",I980="Partially paid",I980="Due today"),0,""))</f>
        <v/>
      </c>
      <c r="K980" s="5"/>
      <c r="L980" t="str">
        <f>IF(A980="","","k"&amp;SUBSTITUTE(SUBSTITUTE(SUBSTITUTE(SUBSTITUTE(SUBSTITUTE(SUBSTITUTE(A980,"~","{t}"),"*","{s}"),"?","{q}"),"&lt;","{lt}"),"&gt;","{gt}"),"=","{eq}"))</f>
        <v/>
      </c>
    </row>
    <row r="981" spans="1:12" x14ac:dyDescent="0.25">
      <c r="A981" s="5"/>
      <c r="B981" s="5"/>
      <c r="C981" s="8"/>
      <c r="D981" s="8"/>
      <c r="E981" s="12"/>
      <c r="F981" s="12"/>
      <c r="G981" s="13" t="str">
        <f>IF(OR(I981="Open",I981="Partially paid",I981="Due today",I981="Overdue",I981="Partially paid · overdue",I981="Paid",I981="Set as-of date"),ROUND(E981-IF(F981="",0,F981),2),"")</f>
        <v/>
      </c>
      <c r="H981" s="8"/>
      <c r="I981" s="14" t="str">
        <f>IF(AND(A981="",B981="",C981="",D981="",E981="",F981="",H981=""),"",IF(OR(A981="",B981="",C981="",D981="",E981=""),"Incomplete",IF(COUNTIF($L$5:$L$1004,L981)&gt;1,"Check invoice #",IF(OR(COUNT(E981)=0,AND(F981&lt;&gt;"",COUNT(F981)=0)),"Check payment",IF(OR(E981&lt;0,IF(F981="",0,F981)&lt;0,IF(F981="",0,F981)&gt;E981),"Check payment",IF(OR(COUNT(C981)=0,COUNT(D981)=0),"Check dates",IF(D981&lt;C981,"Check dates",IF(ROUND(E981-IF(F981="",0,F981),2)=0,"Paid",IF(Setup!$B$4="","Set as-of date",IF(D981=Setup!$B$4,"Due today",IF(D981&lt;Setup!$B$4,IF(IF(F981="",0,F981)&gt;0,"Partially paid · overdue","Overdue"),IF(IF(F981="",0,F981)&gt;0,"Partially paid","Open"))))))))))))</f>
        <v/>
      </c>
      <c r="J981" s="15" t="str">
        <f>IF(OR(I981="Overdue",I981="Partially paid · overdue"),DATEDIF(D981,Setup!$B$4,"D"),IF(OR(I981="Open",I981="Partially paid",I981="Due today"),0,""))</f>
        <v/>
      </c>
      <c r="K981" s="5"/>
      <c r="L981" t="str">
        <f>IF(A981="","","k"&amp;SUBSTITUTE(SUBSTITUTE(SUBSTITUTE(SUBSTITUTE(SUBSTITUTE(SUBSTITUTE(A981,"~","{t}"),"*","{s}"),"?","{q}"),"&lt;","{lt}"),"&gt;","{gt}"),"=","{eq}"))</f>
        <v/>
      </c>
    </row>
    <row r="982" spans="1:12" x14ac:dyDescent="0.25">
      <c r="A982" s="5"/>
      <c r="B982" s="5"/>
      <c r="C982" s="8"/>
      <c r="D982" s="8"/>
      <c r="E982" s="12"/>
      <c r="F982" s="12"/>
      <c r="G982" s="13" t="str">
        <f>IF(OR(I982="Open",I982="Partially paid",I982="Due today",I982="Overdue",I982="Partially paid · overdue",I982="Paid",I982="Set as-of date"),ROUND(E982-IF(F982="",0,F982),2),"")</f>
        <v/>
      </c>
      <c r="H982" s="8"/>
      <c r="I982" s="14" t="str">
        <f>IF(AND(A982="",B982="",C982="",D982="",E982="",F982="",H982=""),"",IF(OR(A982="",B982="",C982="",D982="",E982=""),"Incomplete",IF(COUNTIF($L$5:$L$1004,L982)&gt;1,"Check invoice #",IF(OR(COUNT(E982)=0,AND(F982&lt;&gt;"",COUNT(F982)=0)),"Check payment",IF(OR(E982&lt;0,IF(F982="",0,F982)&lt;0,IF(F982="",0,F982)&gt;E982),"Check payment",IF(OR(COUNT(C982)=0,COUNT(D982)=0),"Check dates",IF(D982&lt;C982,"Check dates",IF(ROUND(E982-IF(F982="",0,F982),2)=0,"Paid",IF(Setup!$B$4="","Set as-of date",IF(D982=Setup!$B$4,"Due today",IF(D982&lt;Setup!$B$4,IF(IF(F982="",0,F982)&gt;0,"Partially paid · overdue","Overdue"),IF(IF(F982="",0,F982)&gt;0,"Partially paid","Open"))))))))))))</f>
        <v/>
      </c>
      <c r="J982" s="15" t="str">
        <f>IF(OR(I982="Overdue",I982="Partially paid · overdue"),DATEDIF(D982,Setup!$B$4,"D"),IF(OR(I982="Open",I982="Partially paid",I982="Due today"),0,""))</f>
        <v/>
      </c>
      <c r="K982" s="5"/>
      <c r="L982" t="str">
        <f>IF(A982="","","k"&amp;SUBSTITUTE(SUBSTITUTE(SUBSTITUTE(SUBSTITUTE(SUBSTITUTE(SUBSTITUTE(A982,"~","{t}"),"*","{s}"),"?","{q}"),"&lt;","{lt}"),"&gt;","{gt}"),"=","{eq}"))</f>
        <v/>
      </c>
    </row>
    <row r="983" spans="1:12" x14ac:dyDescent="0.25">
      <c r="A983" s="5"/>
      <c r="B983" s="5"/>
      <c r="C983" s="8"/>
      <c r="D983" s="8"/>
      <c r="E983" s="12"/>
      <c r="F983" s="12"/>
      <c r="G983" s="13" t="str">
        <f>IF(OR(I983="Open",I983="Partially paid",I983="Due today",I983="Overdue",I983="Partially paid · overdue",I983="Paid",I983="Set as-of date"),ROUND(E983-IF(F983="",0,F983),2),"")</f>
        <v/>
      </c>
      <c r="H983" s="8"/>
      <c r="I983" s="14" t="str">
        <f>IF(AND(A983="",B983="",C983="",D983="",E983="",F983="",H983=""),"",IF(OR(A983="",B983="",C983="",D983="",E983=""),"Incomplete",IF(COUNTIF($L$5:$L$1004,L983)&gt;1,"Check invoice #",IF(OR(COUNT(E983)=0,AND(F983&lt;&gt;"",COUNT(F983)=0)),"Check payment",IF(OR(E983&lt;0,IF(F983="",0,F983)&lt;0,IF(F983="",0,F983)&gt;E983),"Check payment",IF(OR(COUNT(C983)=0,COUNT(D983)=0),"Check dates",IF(D983&lt;C983,"Check dates",IF(ROUND(E983-IF(F983="",0,F983),2)=0,"Paid",IF(Setup!$B$4="","Set as-of date",IF(D983=Setup!$B$4,"Due today",IF(D983&lt;Setup!$B$4,IF(IF(F983="",0,F983)&gt;0,"Partially paid · overdue","Overdue"),IF(IF(F983="",0,F983)&gt;0,"Partially paid","Open"))))))))))))</f>
        <v/>
      </c>
      <c r="J983" s="15" t="str">
        <f>IF(OR(I983="Overdue",I983="Partially paid · overdue"),DATEDIF(D983,Setup!$B$4,"D"),IF(OR(I983="Open",I983="Partially paid",I983="Due today"),0,""))</f>
        <v/>
      </c>
      <c r="K983" s="5"/>
      <c r="L983" t="str">
        <f>IF(A983="","","k"&amp;SUBSTITUTE(SUBSTITUTE(SUBSTITUTE(SUBSTITUTE(SUBSTITUTE(SUBSTITUTE(A983,"~","{t}"),"*","{s}"),"?","{q}"),"&lt;","{lt}"),"&gt;","{gt}"),"=","{eq}"))</f>
        <v/>
      </c>
    </row>
    <row r="984" spans="1:12" x14ac:dyDescent="0.25">
      <c r="A984" s="5"/>
      <c r="B984" s="5"/>
      <c r="C984" s="8"/>
      <c r="D984" s="8"/>
      <c r="E984" s="12"/>
      <c r="F984" s="12"/>
      <c r="G984" s="13" t="str">
        <f>IF(OR(I984="Open",I984="Partially paid",I984="Due today",I984="Overdue",I984="Partially paid · overdue",I984="Paid",I984="Set as-of date"),ROUND(E984-IF(F984="",0,F984),2),"")</f>
        <v/>
      </c>
      <c r="H984" s="8"/>
      <c r="I984" s="14" t="str">
        <f>IF(AND(A984="",B984="",C984="",D984="",E984="",F984="",H984=""),"",IF(OR(A984="",B984="",C984="",D984="",E984=""),"Incomplete",IF(COUNTIF($L$5:$L$1004,L984)&gt;1,"Check invoice #",IF(OR(COUNT(E984)=0,AND(F984&lt;&gt;"",COUNT(F984)=0)),"Check payment",IF(OR(E984&lt;0,IF(F984="",0,F984)&lt;0,IF(F984="",0,F984)&gt;E984),"Check payment",IF(OR(COUNT(C984)=0,COUNT(D984)=0),"Check dates",IF(D984&lt;C984,"Check dates",IF(ROUND(E984-IF(F984="",0,F984),2)=0,"Paid",IF(Setup!$B$4="","Set as-of date",IF(D984=Setup!$B$4,"Due today",IF(D984&lt;Setup!$B$4,IF(IF(F984="",0,F984)&gt;0,"Partially paid · overdue","Overdue"),IF(IF(F984="",0,F984)&gt;0,"Partially paid","Open"))))))))))))</f>
        <v/>
      </c>
      <c r="J984" s="15" t="str">
        <f>IF(OR(I984="Overdue",I984="Partially paid · overdue"),DATEDIF(D984,Setup!$B$4,"D"),IF(OR(I984="Open",I984="Partially paid",I984="Due today"),0,""))</f>
        <v/>
      </c>
      <c r="K984" s="5"/>
      <c r="L984" t="str">
        <f>IF(A984="","","k"&amp;SUBSTITUTE(SUBSTITUTE(SUBSTITUTE(SUBSTITUTE(SUBSTITUTE(SUBSTITUTE(A984,"~","{t}"),"*","{s}"),"?","{q}"),"&lt;","{lt}"),"&gt;","{gt}"),"=","{eq}"))</f>
        <v/>
      </c>
    </row>
    <row r="985" spans="1:12" x14ac:dyDescent="0.25">
      <c r="A985" s="5"/>
      <c r="B985" s="5"/>
      <c r="C985" s="8"/>
      <c r="D985" s="8"/>
      <c r="E985" s="12"/>
      <c r="F985" s="12"/>
      <c r="G985" s="13" t="str">
        <f>IF(OR(I985="Open",I985="Partially paid",I985="Due today",I985="Overdue",I985="Partially paid · overdue",I985="Paid",I985="Set as-of date"),ROUND(E985-IF(F985="",0,F985),2),"")</f>
        <v/>
      </c>
      <c r="H985" s="8"/>
      <c r="I985" s="14" t="str">
        <f>IF(AND(A985="",B985="",C985="",D985="",E985="",F985="",H985=""),"",IF(OR(A985="",B985="",C985="",D985="",E985=""),"Incomplete",IF(COUNTIF($L$5:$L$1004,L985)&gt;1,"Check invoice #",IF(OR(COUNT(E985)=0,AND(F985&lt;&gt;"",COUNT(F985)=0)),"Check payment",IF(OR(E985&lt;0,IF(F985="",0,F985)&lt;0,IF(F985="",0,F985)&gt;E985),"Check payment",IF(OR(COUNT(C985)=0,COUNT(D985)=0),"Check dates",IF(D985&lt;C985,"Check dates",IF(ROUND(E985-IF(F985="",0,F985),2)=0,"Paid",IF(Setup!$B$4="","Set as-of date",IF(D985=Setup!$B$4,"Due today",IF(D985&lt;Setup!$B$4,IF(IF(F985="",0,F985)&gt;0,"Partially paid · overdue","Overdue"),IF(IF(F985="",0,F985)&gt;0,"Partially paid","Open"))))))))))))</f>
        <v/>
      </c>
      <c r="J985" s="15" t="str">
        <f>IF(OR(I985="Overdue",I985="Partially paid · overdue"),DATEDIF(D985,Setup!$B$4,"D"),IF(OR(I985="Open",I985="Partially paid",I985="Due today"),0,""))</f>
        <v/>
      </c>
      <c r="K985" s="5"/>
      <c r="L985" t="str">
        <f>IF(A985="","","k"&amp;SUBSTITUTE(SUBSTITUTE(SUBSTITUTE(SUBSTITUTE(SUBSTITUTE(SUBSTITUTE(A985,"~","{t}"),"*","{s}"),"?","{q}"),"&lt;","{lt}"),"&gt;","{gt}"),"=","{eq}"))</f>
        <v/>
      </c>
    </row>
    <row r="986" spans="1:12" x14ac:dyDescent="0.25">
      <c r="A986" s="5"/>
      <c r="B986" s="5"/>
      <c r="C986" s="8"/>
      <c r="D986" s="8"/>
      <c r="E986" s="12"/>
      <c r="F986" s="12"/>
      <c r="G986" s="13" t="str">
        <f>IF(OR(I986="Open",I986="Partially paid",I986="Due today",I986="Overdue",I986="Partially paid · overdue",I986="Paid",I986="Set as-of date"),ROUND(E986-IF(F986="",0,F986),2),"")</f>
        <v/>
      </c>
      <c r="H986" s="8"/>
      <c r="I986" s="14" t="str">
        <f>IF(AND(A986="",B986="",C986="",D986="",E986="",F986="",H986=""),"",IF(OR(A986="",B986="",C986="",D986="",E986=""),"Incomplete",IF(COUNTIF($L$5:$L$1004,L986)&gt;1,"Check invoice #",IF(OR(COUNT(E986)=0,AND(F986&lt;&gt;"",COUNT(F986)=0)),"Check payment",IF(OR(E986&lt;0,IF(F986="",0,F986)&lt;0,IF(F986="",0,F986)&gt;E986),"Check payment",IF(OR(COUNT(C986)=0,COUNT(D986)=0),"Check dates",IF(D986&lt;C986,"Check dates",IF(ROUND(E986-IF(F986="",0,F986),2)=0,"Paid",IF(Setup!$B$4="","Set as-of date",IF(D986=Setup!$B$4,"Due today",IF(D986&lt;Setup!$B$4,IF(IF(F986="",0,F986)&gt;0,"Partially paid · overdue","Overdue"),IF(IF(F986="",0,F986)&gt;0,"Partially paid","Open"))))))))))))</f>
        <v/>
      </c>
      <c r="J986" s="15" t="str">
        <f>IF(OR(I986="Overdue",I986="Partially paid · overdue"),DATEDIF(D986,Setup!$B$4,"D"),IF(OR(I986="Open",I986="Partially paid",I986="Due today"),0,""))</f>
        <v/>
      </c>
      <c r="K986" s="5"/>
      <c r="L986" t="str">
        <f>IF(A986="","","k"&amp;SUBSTITUTE(SUBSTITUTE(SUBSTITUTE(SUBSTITUTE(SUBSTITUTE(SUBSTITUTE(A986,"~","{t}"),"*","{s}"),"?","{q}"),"&lt;","{lt}"),"&gt;","{gt}"),"=","{eq}"))</f>
        <v/>
      </c>
    </row>
    <row r="987" spans="1:12" x14ac:dyDescent="0.25">
      <c r="A987" s="5"/>
      <c r="B987" s="5"/>
      <c r="C987" s="8"/>
      <c r="D987" s="8"/>
      <c r="E987" s="12"/>
      <c r="F987" s="12"/>
      <c r="G987" s="13" t="str">
        <f>IF(OR(I987="Open",I987="Partially paid",I987="Due today",I987="Overdue",I987="Partially paid · overdue",I987="Paid",I987="Set as-of date"),ROUND(E987-IF(F987="",0,F987),2),"")</f>
        <v/>
      </c>
      <c r="H987" s="8"/>
      <c r="I987" s="14" t="str">
        <f>IF(AND(A987="",B987="",C987="",D987="",E987="",F987="",H987=""),"",IF(OR(A987="",B987="",C987="",D987="",E987=""),"Incomplete",IF(COUNTIF($L$5:$L$1004,L987)&gt;1,"Check invoice #",IF(OR(COUNT(E987)=0,AND(F987&lt;&gt;"",COUNT(F987)=0)),"Check payment",IF(OR(E987&lt;0,IF(F987="",0,F987)&lt;0,IF(F987="",0,F987)&gt;E987),"Check payment",IF(OR(COUNT(C987)=0,COUNT(D987)=0),"Check dates",IF(D987&lt;C987,"Check dates",IF(ROUND(E987-IF(F987="",0,F987),2)=0,"Paid",IF(Setup!$B$4="","Set as-of date",IF(D987=Setup!$B$4,"Due today",IF(D987&lt;Setup!$B$4,IF(IF(F987="",0,F987)&gt;0,"Partially paid · overdue","Overdue"),IF(IF(F987="",0,F987)&gt;0,"Partially paid","Open"))))))))))))</f>
        <v/>
      </c>
      <c r="J987" s="15" t="str">
        <f>IF(OR(I987="Overdue",I987="Partially paid · overdue"),DATEDIF(D987,Setup!$B$4,"D"),IF(OR(I987="Open",I987="Partially paid",I987="Due today"),0,""))</f>
        <v/>
      </c>
      <c r="K987" s="5"/>
      <c r="L987" t="str">
        <f>IF(A987="","","k"&amp;SUBSTITUTE(SUBSTITUTE(SUBSTITUTE(SUBSTITUTE(SUBSTITUTE(SUBSTITUTE(A987,"~","{t}"),"*","{s}"),"?","{q}"),"&lt;","{lt}"),"&gt;","{gt}"),"=","{eq}"))</f>
        <v/>
      </c>
    </row>
    <row r="988" spans="1:12" x14ac:dyDescent="0.25">
      <c r="A988" s="5"/>
      <c r="B988" s="5"/>
      <c r="C988" s="8"/>
      <c r="D988" s="8"/>
      <c r="E988" s="12"/>
      <c r="F988" s="12"/>
      <c r="G988" s="13" t="str">
        <f>IF(OR(I988="Open",I988="Partially paid",I988="Due today",I988="Overdue",I988="Partially paid · overdue",I988="Paid",I988="Set as-of date"),ROUND(E988-IF(F988="",0,F988),2),"")</f>
        <v/>
      </c>
      <c r="H988" s="8"/>
      <c r="I988" s="14" t="str">
        <f>IF(AND(A988="",B988="",C988="",D988="",E988="",F988="",H988=""),"",IF(OR(A988="",B988="",C988="",D988="",E988=""),"Incomplete",IF(COUNTIF($L$5:$L$1004,L988)&gt;1,"Check invoice #",IF(OR(COUNT(E988)=0,AND(F988&lt;&gt;"",COUNT(F988)=0)),"Check payment",IF(OR(E988&lt;0,IF(F988="",0,F988)&lt;0,IF(F988="",0,F988)&gt;E988),"Check payment",IF(OR(COUNT(C988)=0,COUNT(D988)=0),"Check dates",IF(D988&lt;C988,"Check dates",IF(ROUND(E988-IF(F988="",0,F988),2)=0,"Paid",IF(Setup!$B$4="","Set as-of date",IF(D988=Setup!$B$4,"Due today",IF(D988&lt;Setup!$B$4,IF(IF(F988="",0,F988)&gt;0,"Partially paid · overdue","Overdue"),IF(IF(F988="",0,F988)&gt;0,"Partially paid","Open"))))))))))))</f>
        <v/>
      </c>
      <c r="J988" s="15" t="str">
        <f>IF(OR(I988="Overdue",I988="Partially paid · overdue"),DATEDIF(D988,Setup!$B$4,"D"),IF(OR(I988="Open",I988="Partially paid",I988="Due today"),0,""))</f>
        <v/>
      </c>
      <c r="K988" s="5"/>
      <c r="L988" t="str">
        <f>IF(A988="","","k"&amp;SUBSTITUTE(SUBSTITUTE(SUBSTITUTE(SUBSTITUTE(SUBSTITUTE(SUBSTITUTE(A988,"~","{t}"),"*","{s}"),"?","{q}"),"&lt;","{lt}"),"&gt;","{gt}"),"=","{eq}"))</f>
        <v/>
      </c>
    </row>
    <row r="989" spans="1:12" x14ac:dyDescent="0.25">
      <c r="A989" s="5"/>
      <c r="B989" s="5"/>
      <c r="C989" s="8"/>
      <c r="D989" s="8"/>
      <c r="E989" s="12"/>
      <c r="F989" s="12"/>
      <c r="G989" s="13" t="str">
        <f>IF(OR(I989="Open",I989="Partially paid",I989="Due today",I989="Overdue",I989="Partially paid · overdue",I989="Paid",I989="Set as-of date"),ROUND(E989-IF(F989="",0,F989),2),"")</f>
        <v/>
      </c>
      <c r="H989" s="8"/>
      <c r="I989" s="14" t="str">
        <f>IF(AND(A989="",B989="",C989="",D989="",E989="",F989="",H989=""),"",IF(OR(A989="",B989="",C989="",D989="",E989=""),"Incomplete",IF(COUNTIF($L$5:$L$1004,L989)&gt;1,"Check invoice #",IF(OR(COUNT(E989)=0,AND(F989&lt;&gt;"",COUNT(F989)=0)),"Check payment",IF(OR(E989&lt;0,IF(F989="",0,F989)&lt;0,IF(F989="",0,F989)&gt;E989),"Check payment",IF(OR(COUNT(C989)=0,COUNT(D989)=0),"Check dates",IF(D989&lt;C989,"Check dates",IF(ROUND(E989-IF(F989="",0,F989),2)=0,"Paid",IF(Setup!$B$4="","Set as-of date",IF(D989=Setup!$B$4,"Due today",IF(D989&lt;Setup!$B$4,IF(IF(F989="",0,F989)&gt;0,"Partially paid · overdue","Overdue"),IF(IF(F989="",0,F989)&gt;0,"Partially paid","Open"))))))))))))</f>
        <v/>
      </c>
      <c r="J989" s="15" t="str">
        <f>IF(OR(I989="Overdue",I989="Partially paid · overdue"),DATEDIF(D989,Setup!$B$4,"D"),IF(OR(I989="Open",I989="Partially paid",I989="Due today"),0,""))</f>
        <v/>
      </c>
      <c r="K989" s="5"/>
      <c r="L989" t="str">
        <f>IF(A989="","","k"&amp;SUBSTITUTE(SUBSTITUTE(SUBSTITUTE(SUBSTITUTE(SUBSTITUTE(SUBSTITUTE(A989,"~","{t}"),"*","{s}"),"?","{q}"),"&lt;","{lt}"),"&gt;","{gt}"),"=","{eq}"))</f>
        <v/>
      </c>
    </row>
    <row r="990" spans="1:12" x14ac:dyDescent="0.25">
      <c r="A990" s="5"/>
      <c r="B990" s="5"/>
      <c r="C990" s="8"/>
      <c r="D990" s="8"/>
      <c r="E990" s="12"/>
      <c r="F990" s="12"/>
      <c r="G990" s="13" t="str">
        <f>IF(OR(I990="Open",I990="Partially paid",I990="Due today",I990="Overdue",I990="Partially paid · overdue",I990="Paid",I990="Set as-of date"),ROUND(E990-IF(F990="",0,F990),2),"")</f>
        <v/>
      </c>
      <c r="H990" s="8"/>
      <c r="I990" s="14" t="str">
        <f>IF(AND(A990="",B990="",C990="",D990="",E990="",F990="",H990=""),"",IF(OR(A990="",B990="",C990="",D990="",E990=""),"Incomplete",IF(COUNTIF($L$5:$L$1004,L990)&gt;1,"Check invoice #",IF(OR(COUNT(E990)=0,AND(F990&lt;&gt;"",COUNT(F990)=0)),"Check payment",IF(OR(E990&lt;0,IF(F990="",0,F990)&lt;0,IF(F990="",0,F990)&gt;E990),"Check payment",IF(OR(COUNT(C990)=0,COUNT(D990)=0),"Check dates",IF(D990&lt;C990,"Check dates",IF(ROUND(E990-IF(F990="",0,F990),2)=0,"Paid",IF(Setup!$B$4="","Set as-of date",IF(D990=Setup!$B$4,"Due today",IF(D990&lt;Setup!$B$4,IF(IF(F990="",0,F990)&gt;0,"Partially paid · overdue","Overdue"),IF(IF(F990="",0,F990)&gt;0,"Partially paid","Open"))))))))))))</f>
        <v/>
      </c>
      <c r="J990" s="15" t="str">
        <f>IF(OR(I990="Overdue",I990="Partially paid · overdue"),DATEDIF(D990,Setup!$B$4,"D"),IF(OR(I990="Open",I990="Partially paid",I990="Due today"),0,""))</f>
        <v/>
      </c>
      <c r="K990" s="5"/>
      <c r="L990" t="str">
        <f>IF(A990="","","k"&amp;SUBSTITUTE(SUBSTITUTE(SUBSTITUTE(SUBSTITUTE(SUBSTITUTE(SUBSTITUTE(A990,"~","{t}"),"*","{s}"),"?","{q}"),"&lt;","{lt}"),"&gt;","{gt}"),"=","{eq}"))</f>
        <v/>
      </c>
    </row>
    <row r="991" spans="1:12" x14ac:dyDescent="0.25">
      <c r="A991" s="5"/>
      <c r="B991" s="5"/>
      <c r="C991" s="8"/>
      <c r="D991" s="8"/>
      <c r="E991" s="12"/>
      <c r="F991" s="12"/>
      <c r="G991" s="13" t="str">
        <f>IF(OR(I991="Open",I991="Partially paid",I991="Due today",I991="Overdue",I991="Partially paid · overdue",I991="Paid",I991="Set as-of date"),ROUND(E991-IF(F991="",0,F991),2),"")</f>
        <v/>
      </c>
      <c r="H991" s="8"/>
      <c r="I991" s="14" t="str">
        <f>IF(AND(A991="",B991="",C991="",D991="",E991="",F991="",H991=""),"",IF(OR(A991="",B991="",C991="",D991="",E991=""),"Incomplete",IF(COUNTIF($L$5:$L$1004,L991)&gt;1,"Check invoice #",IF(OR(COUNT(E991)=0,AND(F991&lt;&gt;"",COUNT(F991)=0)),"Check payment",IF(OR(E991&lt;0,IF(F991="",0,F991)&lt;0,IF(F991="",0,F991)&gt;E991),"Check payment",IF(OR(COUNT(C991)=0,COUNT(D991)=0),"Check dates",IF(D991&lt;C991,"Check dates",IF(ROUND(E991-IF(F991="",0,F991),2)=0,"Paid",IF(Setup!$B$4="","Set as-of date",IF(D991=Setup!$B$4,"Due today",IF(D991&lt;Setup!$B$4,IF(IF(F991="",0,F991)&gt;0,"Partially paid · overdue","Overdue"),IF(IF(F991="",0,F991)&gt;0,"Partially paid","Open"))))))))))))</f>
        <v/>
      </c>
      <c r="J991" s="15" t="str">
        <f>IF(OR(I991="Overdue",I991="Partially paid · overdue"),DATEDIF(D991,Setup!$B$4,"D"),IF(OR(I991="Open",I991="Partially paid",I991="Due today"),0,""))</f>
        <v/>
      </c>
      <c r="K991" s="5"/>
      <c r="L991" t="str">
        <f>IF(A991="","","k"&amp;SUBSTITUTE(SUBSTITUTE(SUBSTITUTE(SUBSTITUTE(SUBSTITUTE(SUBSTITUTE(A991,"~","{t}"),"*","{s}"),"?","{q}"),"&lt;","{lt}"),"&gt;","{gt}"),"=","{eq}"))</f>
        <v/>
      </c>
    </row>
    <row r="992" spans="1:12" x14ac:dyDescent="0.25">
      <c r="A992" s="5"/>
      <c r="B992" s="5"/>
      <c r="C992" s="8"/>
      <c r="D992" s="8"/>
      <c r="E992" s="12"/>
      <c r="F992" s="12"/>
      <c r="G992" s="13" t="str">
        <f>IF(OR(I992="Open",I992="Partially paid",I992="Due today",I992="Overdue",I992="Partially paid · overdue",I992="Paid",I992="Set as-of date"),ROUND(E992-IF(F992="",0,F992),2),"")</f>
        <v/>
      </c>
      <c r="H992" s="8"/>
      <c r="I992" s="14" t="str">
        <f>IF(AND(A992="",B992="",C992="",D992="",E992="",F992="",H992=""),"",IF(OR(A992="",B992="",C992="",D992="",E992=""),"Incomplete",IF(COUNTIF($L$5:$L$1004,L992)&gt;1,"Check invoice #",IF(OR(COUNT(E992)=0,AND(F992&lt;&gt;"",COUNT(F992)=0)),"Check payment",IF(OR(E992&lt;0,IF(F992="",0,F992)&lt;0,IF(F992="",0,F992)&gt;E992),"Check payment",IF(OR(COUNT(C992)=0,COUNT(D992)=0),"Check dates",IF(D992&lt;C992,"Check dates",IF(ROUND(E992-IF(F992="",0,F992),2)=0,"Paid",IF(Setup!$B$4="","Set as-of date",IF(D992=Setup!$B$4,"Due today",IF(D992&lt;Setup!$B$4,IF(IF(F992="",0,F992)&gt;0,"Partially paid · overdue","Overdue"),IF(IF(F992="",0,F992)&gt;0,"Partially paid","Open"))))))))))))</f>
        <v/>
      </c>
      <c r="J992" s="15" t="str">
        <f>IF(OR(I992="Overdue",I992="Partially paid · overdue"),DATEDIF(D992,Setup!$B$4,"D"),IF(OR(I992="Open",I992="Partially paid",I992="Due today"),0,""))</f>
        <v/>
      </c>
      <c r="K992" s="5"/>
      <c r="L992" t="str">
        <f>IF(A992="","","k"&amp;SUBSTITUTE(SUBSTITUTE(SUBSTITUTE(SUBSTITUTE(SUBSTITUTE(SUBSTITUTE(A992,"~","{t}"),"*","{s}"),"?","{q}"),"&lt;","{lt}"),"&gt;","{gt}"),"=","{eq}"))</f>
        <v/>
      </c>
    </row>
    <row r="993" spans="1:12" x14ac:dyDescent="0.25">
      <c r="A993" s="5"/>
      <c r="B993" s="5"/>
      <c r="C993" s="8"/>
      <c r="D993" s="8"/>
      <c r="E993" s="12"/>
      <c r="F993" s="12"/>
      <c r="G993" s="13" t="str">
        <f>IF(OR(I993="Open",I993="Partially paid",I993="Due today",I993="Overdue",I993="Partially paid · overdue",I993="Paid",I993="Set as-of date"),ROUND(E993-IF(F993="",0,F993),2),"")</f>
        <v/>
      </c>
      <c r="H993" s="8"/>
      <c r="I993" s="14" t="str">
        <f>IF(AND(A993="",B993="",C993="",D993="",E993="",F993="",H993=""),"",IF(OR(A993="",B993="",C993="",D993="",E993=""),"Incomplete",IF(COUNTIF($L$5:$L$1004,L993)&gt;1,"Check invoice #",IF(OR(COUNT(E993)=0,AND(F993&lt;&gt;"",COUNT(F993)=0)),"Check payment",IF(OR(E993&lt;0,IF(F993="",0,F993)&lt;0,IF(F993="",0,F993)&gt;E993),"Check payment",IF(OR(COUNT(C993)=0,COUNT(D993)=0),"Check dates",IF(D993&lt;C993,"Check dates",IF(ROUND(E993-IF(F993="",0,F993),2)=0,"Paid",IF(Setup!$B$4="","Set as-of date",IF(D993=Setup!$B$4,"Due today",IF(D993&lt;Setup!$B$4,IF(IF(F993="",0,F993)&gt;0,"Partially paid · overdue","Overdue"),IF(IF(F993="",0,F993)&gt;0,"Partially paid","Open"))))))))))))</f>
        <v/>
      </c>
      <c r="J993" s="15" t="str">
        <f>IF(OR(I993="Overdue",I993="Partially paid · overdue"),DATEDIF(D993,Setup!$B$4,"D"),IF(OR(I993="Open",I993="Partially paid",I993="Due today"),0,""))</f>
        <v/>
      </c>
      <c r="K993" s="5"/>
      <c r="L993" t="str">
        <f>IF(A993="","","k"&amp;SUBSTITUTE(SUBSTITUTE(SUBSTITUTE(SUBSTITUTE(SUBSTITUTE(SUBSTITUTE(A993,"~","{t}"),"*","{s}"),"?","{q}"),"&lt;","{lt}"),"&gt;","{gt}"),"=","{eq}"))</f>
        <v/>
      </c>
    </row>
    <row r="994" spans="1:12" x14ac:dyDescent="0.25">
      <c r="A994" s="5"/>
      <c r="B994" s="5"/>
      <c r="C994" s="8"/>
      <c r="D994" s="8"/>
      <c r="E994" s="12"/>
      <c r="F994" s="12"/>
      <c r="G994" s="13" t="str">
        <f>IF(OR(I994="Open",I994="Partially paid",I994="Due today",I994="Overdue",I994="Partially paid · overdue",I994="Paid",I994="Set as-of date"),ROUND(E994-IF(F994="",0,F994),2),"")</f>
        <v/>
      </c>
      <c r="H994" s="8"/>
      <c r="I994" s="14" t="str">
        <f>IF(AND(A994="",B994="",C994="",D994="",E994="",F994="",H994=""),"",IF(OR(A994="",B994="",C994="",D994="",E994=""),"Incomplete",IF(COUNTIF($L$5:$L$1004,L994)&gt;1,"Check invoice #",IF(OR(COUNT(E994)=0,AND(F994&lt;&gt;"",COUNT(F994)=0)),"Check payment",IF(OR(E994&lt;0,IF(F994="",0,F994)&lt;0,IF(F994="",0,F994)&gt;E994),"Check payment",IF(OR(COUNT(C994)=0,COUNT(D994)=0),"Check dates",IF(D994&lt;C994,"Check dates",IF(ROUND(E994-IF(F994="",0,F994),2)=0,"Paid",IF(Setup!$B$4="","Set as-of date",IF(D994=Setup!$B$4,"Due today",IF(D994&lt;Setup!$B$4,IF(IF(F994="",0,F994)&gt;0,"Partially paid · overdue","Overdue"),IF(IF(F994="",0,F994)&gt;0,"Partially paid","Open"))))))))))))</f>
        <v/>
      </c>
      <c r="J994" s="15" t="str">
        <f>IF(OR(I994="Overdue",I994="Partially paid · overdue"),DATEDIF(D994,Setup!$B$4,"D"),IF(OR(I994="Open",I994="Partially paid",I994="Due today"),0,""))</f>
        <v/>
      </c>
      <c r="K994" s="5"/>
      <c r="L994" t="str">
        <f>IF(A994="","","k"&amp;SUBSTITUTE(SUBSTITUTE(SUBSTITUTE(SUBSTITUTE(SUBSTITUTE(SUBSTITUTE(A994,"~","{t}"),"*","{s}"),"?","{q}"),"&lt;","{lt}"),"&gt;","{gt}"),"=","{eq}"))</f>
        <v/>
      </c>
    </row>
    <row r="995" spans="1:12" x14ac:dyDescent="0.25">
      <c r="A995" s="5"/>
      <c r="B995" s="5"/>
      <c r="C995" s="8"/>
      <c r="D995" s="8"/>
      <c r="E995" s="12"/>
      <c r="F995" s="12"/>
      <c r="G995" s="13" t="str">
        <f>IF(OR(I995="Open",I995="Partially paid",I995="Due today",I995="Overdue",I995="Partially paid · overdue",I995="Paid",I995="Set as-of date"),ROUND(E995-IF(F995="",0,F995),2),"")</f>
        <v/>
      </c>
      <c r="H995" s="8"/>
      <c r="I995" s="14" t="str">
        <f>IF(AND(A995="",B995="",C995="",D995="",E995="",F995="",H995=""),"",IF(OR(A995="",B995="",C995="",D995="",E995=""),"Incomplete",IF(COUNTIF($L$5:$L$1004,L995)&gt;1,"Check invoice #",IF(OR(COUNT(E995)=0,AND(F995&lt;&gt;"",COUNT(F995)=0)),"Check payment",IF(OR(E995&lt;0,IF(F995="",0,F995)&lt;0,IF(F995="",0,F995)&gt;E995),"Check payment",IF(OR(COUNT(C995)=0,COUNT(D995)=0),"Check dates",IF(D995&lt;C995,"Check dates",IF(ROUND(E995-IF(F995="",0,F995),2)=0,"Paid",IF(Setup!$B$4="","Set as-of date",IF(D995=Setup!$B$4,"Due today",IF(D995&lt;Setup!$B$4,IF(IF(F995="",0,F995)&gt;0,"Partially paid · overdue","Overdue"),IF(IF(F995="",0,F995)&gt;0,"Partially paid","Open"))))))))))))</f>
        <v/>
      </c>
      <c r="J995" s="15" t="str">
        <f>IF(OR(I995="Overdue",I995="Partially paid · overdue"),DATEDIF(D995,Setup!$B$4,"D"),IF(OR(I995="Open",I995="Partially paid",I995="Due today"),0,""))</f>
        <v/>
      </c>
      <c r="K995" s="5"/>
      <c r="L995" t="str">
        <f>IF(A995="","","k"&amp;SUBSTITUTE(SUBSTITUTE(SUBSTITUTE(SUBSTITUTE(SUBSTITUTE(SUBSTITUTE(A995,"~","{t}"),"*","{s}"),"?","{q}"),"&lt;","{lt}"),"&gt;","{gt}"),"=","{eq}"))</f>
        <v/>
      </c>
    </row>
    <row r="996" spans="1:12" x14ac:dyDescent="0.25">
      <c r="A996" s="5"/>
      <c r="B996" s="5"/>
      <c r="C996" s="8"/>
      <c r="D996" s="8"/>
      <c r="E996" s="12"/>
      <c r="F996" s="12"/>
      <c r="G996" s="13" t="str">
        <f>IF(OR(I996="Open",I996="Partially paid",I996="Due today",I996="Overdue",I996="Partially paid · overdue",I996="Paid",I996="Set as-of date"),ROUND(E996-IF(F996="",0,F996),2),"")</f>
        <v/>
      </c>
      <c r="H996" s="8"/>
      <c r="I996" s="14" t="str">
        <f>IF(AND(A996="",B996="",C996="",D996="",E996="",F996="",H996=""),"",IF(OR(A996="",B996="",C996="",D996="",E996=""),"Incomplete",IF(COUNTIF($L$5:$L$1004,L996)&gt;1,"Check invoice #",IF(OR(COUNT(E996)=0,AND(F996&lt;&gt;"",COUNT(F996)=0)),"Check payment",IF(OR(E996&lt;0,IF(F996="",0,F996)&lt;0,IF(F996="",0,F996)&gt;E996),"Check payment",IF(OR(COUNT(C996)=0,COUNT(D996)=0),"Check dates",IF(D996&lt;C996,"Check dates",IF(ROUND(E996-IF(F996="",0,F996),2)=0,"Paid",IF(Setup!$B$4="","Set as-of date",IF(D996=Setup!$B$4,"Due today",IF(D996&lt;Setup!$B$4,IF(IF(F996="",0,F996)&gt;0,"Partially paid · overdue","Overdue"),IF(IF(F996="",0,F996)&gt;0,"Partially paid","Open"))))))))))))</f>
        <v/>
      </c>
      <c r="J996" s="15" t="str">
        <f>IF(OR(I996="Overdue",I996="Partially paid · overdue"),DATEDIF(D996,Setup!$B$4,"D"),IF(OR(I996="Open",I996="Partially paid",I996="Due today"),0,""))</f>
        <v/>
      </c>
      <c r="K996" s="5"/>
      <c r="L996" t="str">
        <f>IF(A996="","","k"&amp;SUBSTITUTE(SUBSTITUTE(SUBSTITUTE(SUBSTITUTE(SUBSTITUTE(SUBSTITUTE(A996,"~","{t}"),"*","{s}"),"?","{q}"),"&lt;","{lt}"),"&gt;","{gt}"),"=","{eq}"))</f>
        <v/>
      </c>
    </row>
    <row r="997" spans="1:12" x14ac:dyDescent="0.25">
      <c r="A997" s="5"/>
      <c r="B997" s="5"/>
      <c r="C997" s="8"/>
      <c r="D997" s="8"/>
      <c r="E997" s="12"/>
      <c r="F997" s="12"/>
      <c r="G997" s="13" t="str">
        <f>IF(OR(I997="Open",I997="Partially paid",I997="Due today",I997="Overdue",I997="Partially paid · overdue",I997="Paid",I997="Set as-of date"),ROUND(E997-IF(F997="",0,F997),2),"")</f>
        <v/>
      </c>
      <c r="H997" s="8"/>
      <c r="I997" s="14" t="str">
        <f>IF(AND(A997="",B997="",C997="",D997="",E997="",F997="",H997=""),"",IF(OR(A997="",B997="",C997="",D997="",E997=""),"Incomplete",IF(COUNTIF($L$5:$L$1004,L997)&gt;1,"Check invoice #",IF(OR(COUNT(E997)=0,AND(F997&lt;&gt;"",COUNT(F997)=0)),"Check payment",IF(OR(E997&lt;0,IF(F997="",0,F997)&lt;0,IF(F997="",0,F997)&gt;E997),"Check payment",IF(OR(COUNT(C997)=0,COUNT(D997)=0),"Check dates",IF(D997&lt;C997,"Check dates",IF(ROUND(E997-IF(F997="",0,F997),2)=0,"Paid",IF(Setup!$B$4="","Set as-of date",IF(D997=Setup!$B$4,"Due today",IF(D997&lt;Setup!$B$4,IF(IF(F997="",0,F997)&gt;0,"Partially paid · overdue","Overdue"),IF(IF(F997="",0,F997)&gt;0,"Partially paid","Open"))))))))))))</f>
        <v/>
      </c>
      <c r="J997" s="15" t="str">
        <f>IF(OR(I997="Overdue",I997="Partially paid · overdue"),DATEDIF(D997,Setup!$B$4,"D"),IF(OR(I997="Open",I997="Partially paid",I997="Due today"),0,""))</f>
        <v/>
      </c>
      <c r="K997" s="5"/>
      <c r="L997" t="str">
        <f>IF(A997="","","k"&amp;SUBSTITUTE(SUBSTITUTE(SUBSTITUTE(SUBSTITUTE(SUBSTITUTE(SUBSTITUTE(A997,"~","{t}"),"*","{s}"),"?","{q}"),"&lt;","{lt}"),"&gt;","{gt}"),"=","{eq}"))</f>
        <v/>
      </c>
    </row>
    <row r="998" spans="1:12" x14ac:dyDescent="0.25">
      <c r="A998" s="5"/>
      <c r="B998" s="5"/>
      <c r="C998" s="8"/>
      <c r="D998" s="8"/>
      <c r="E998" s="12"/>
      <c r="F998" s="12"/>
      <c r="G998" s="13" t="str">
        <f>IF(OR(I998="Open",I998="Partially paid",I998="Due today",I998="Overdue",I998="Partially paid · overdue",I998="Paid",I998="Set as-of date"),ROUND(E998-IF(F998="",0,F998),2),"")</f>
        <v/>
      </c>
      <c r="H998" s="8"/>
      <c r="I998" s="14" t="str">
        <f>IF(AND(A998="",B998="",C998="",D998="",E998="",F998="",H998=""),"",IF(OR(A998="",B998="",C998="",D998="",E998=""),"Incomplete",IF(COUNTIF($L$5:$L$1004,L998)&gt;1,"Check invoice #",IF(OR(COUNT(E998)=0,AND(F998&lt;&gt;"",COUNT(F998)=0)),"Check payment",IF(OR(E998&lt;0,IF(F998="",0,F998)&lt;0,IF(F998="",0,F998)&gt;E998),"Check payment",IF(OR(COUNT(C998)=0,COUNT(D998)=0),"Check dates",IF(D998&lt;C998,"Check dates",IF(ROUND(E998-IF(F998="",0,F998),2)=0,"Paid",IF(Setup!$B$4="","Set as-of date",IF(D998=Setup!$B$4,"Due today",IF(D998&lt;Setup!$B$4,IF(IF(F998="",0,F998)&gt;0,"Partially paid · overdue","Overdue"),IF(IF(F998="",0,F998)&gt;0,"Partially paid","Open"))))))))))))</f>
        <v/>
      </c>
      <c r="J998" s="15" t="str">
        <f>IF(OR(I998="Overdue",I998="Partially paid · overdue"),DATEDIF(D998,Setup!$B$4,"D"),IF(OR(I998="Open",I998="Partially paid",I998="Due today"),0,""))</f>
        <v/>
      </c>
      <c r="K998" s="5"/>
      <c r="L998" t="str">
        <f>IF(A998="","","k"&amp;SUBSTITUTE(SUBSTITUTE(SUBSTITUTE(SUBSTITUTE(SUBSTITUTE(SUBSTITUTE(A998,"~","{t}"),"*","{s}"),"?","{q}"),"&lt;","{lt}"),"&gt;","{gt}"),"=","{eq}"))</f>
        <v/>
      </c>
    </row>
    <row r="999" spans="1:12" x14ac:dyDescent="0.25">
      <c r="A999" s="5"/>
      <c r="B999" s="5"/>
      <c r="C999" s="8"/>
      <c r="D999" s="8"/>
      <c r="E999" s="12"/>
      <c r="F999" s="12"/>
      <c r="G999" s="13" t="str">
        <f>IF(OR(I999="Open",I999="Partially paid",I999="Due today",I999="Overdue",I999="Partially paid · overdue",I999="Paid",I999="Set as-of date"),ROUND(E999-IF(F999="",0,F999),2),"")</f>
        <v/>
      </c>
      <c r="H999" s="8"/>
      <c r="I999" s="14" t="str">
        <f>IF(AND(A999="",B999="",C999="",D999="",E999="",F999="",H999=""),"",IF(OR(A999="",B999="",C999="",D999="",E999=""),"Incomplete",IF(COUNTIF($L$5:$L$1004,L999)&gt;1,"Check invoice #",IF(OR(COUNT(E999)=0,AND(F999&lt;&gt;"",COUNT(F999)=0)),"Check payment",IF(OR(E999&lt;0,IF(F999="",0,F999)&lt;0,IF(F999="",0,F999)&gt;E999),"Check payment",IF(OR(COUNT(C999)=0,COUNT(D999)=0),"Check dates",IF(D999&lt;C999,"Check dates",IF(ROUND(E999-IF(F999="",0,F999),2)=0,"Paid",IF(Setup!$B$4="","Set as-of date",IF(D999=Setup!$B$4,"Due today",IF(D999&lt;Setup!$B$4,IF(IF(F999="",0,F999)&gt;0,"Partially paid · overdue","Overdue"),IF(IF(F999="",0,F999)&gt;0,"Partially paid","Open"))))))))))))</f>
        <v/>
      </c>
      <c r="J999" s="15" t="str">
        <f>IF(OR(I999="Overdue",I999="Partially paid · overdue"),DATEDIF(D999,Setup!$B$4,"D"),IF(OR(I999="Open",I999="Partially paid",I999="Due today"),0,""))</f>
        <v/>
      </c>
      <c r="K999" s="5"/>
      <c r="L999" t="str">
        <f>IF(A999="","","k"&amp;SUBSTITUTE(SUBSTITUTE(SUBSTITUTE(SUBSTITUTE(SUBSTITUTE(SUBSTITUTE(A999,"~","{t}"),"*","{s}"),"?","{q}"),"&lt;","{lt}"),"&gt;","{gt}"),"=","{eq}"))</f>
        <v/>
      </c>
    </row>
    <row r="1000" spans="1:12" x14ac:dyDescent="0.25">
      <c r="A1000" s="5"/>
      <c r="B1000" s="5"/>
      <c r="C1000" s="8"/>
      <c r="D1000" s="8"/>
      <c r="E1000" s="12"/>
      <c r="F1000" s="12"/>
      <c r="G1000" s="13" t="str">
        <f>IF(OR(I1000="Open",I1000="Partially paid",I1000="Due today",I1000="Overdue",I1000="Partially paid · overdue",I1000="Paid",I1000="Set as-of date"),ROUND(E1000-IF(F1000="",0,F1000),2),"")</f>
        <v/>
      </c>
      <c r="H1000" s="8"/>
      <c r="I1000" s="14" t="str">
        <f>IF(AND(A1000="",B1000="",C1000="",D1000="",E1000="",F1000="",H1000=""),"",IF(OR(A1000="",B1000="",C1000="",D1000="",E1000=""),"Incomplete",IF(COUNTIF($L$5:$L$1004,L1000)&gt;1,"Check invoice #",IF(OR(COUNT(E1000)=0,AND(F1000&lt;&gt;"",COUNT(F1000)=0)),"Check payment",IF(OR(E1000&lt;0,IF(F1000="",0,F1000)&lt;0,IF(F1000="",0,F1000)&gt;E1000),"Check payment",IF(OR(COUNT(C1000)=0,COUNT(D1000)=0),"Check dates",IF(D1000&lt;C1000,"Check dates",IF(ROUND(E1000-IF(F1000="",0,F1000),2)=0,"Paid",IF(Setup!$B$4="","Set as-of date",IF(D1000=Setup!$B$4,"Due today",IF(D1000&lt;Setup!$B$4,IF(IF(F1000="",0,F1000)&gt;0,"Partially paid · overdue","Overdue"),IF(IF(F1000="",0,F1000)&gt;0,"Partially paid","Open"))))))))))))</f>
        <v/>
      </c>
      <c r="J1000" s="15" t="str">
        <f>IF(OR(I1000="Overdue",I1000="Partially paid · overdue"),DATEDIF(D1000,Setup!$B$4,"D"),IF(OR(I1000="Open",I1000="Partially paid",I1000="Due today"),0,""))</f>
        <v/>
      </c>
      <c r="K1000" s="5"/>
      <c r="L1000" t="str">
        <f>IF(A1000="","","k"&amp;SUBSTITUTE(SUBSTITUTE(SUBSTITUTE(SUBSTITUTE(SUBSTITUTE(SUBSTITUTE(A1000,"~","{t}"),"*","{s}"),"?","{q}"),"&lt;","{lt}"),"&gt;","{gt}"),"=","{eq}"))</f>
        <v/>
      </c>
    </row>
    <row r="1001" spans="1:12" x14ac:dyDescent="0.25">
      <c r="A1001" s="5"/>
      <c r="B1001" s="5"/>
      <c r="C1001" s="8"/>
      <c r="D1001" s="8"/>
      <c r="E1001" s="12"/>
      <c r="F1001" s="12"/>
      <c r="G1001" s="13" t="str">
        <f>IF(OR(I1001="Open",I1001="Partially paid",I1001="Due today",I1001="Overdue",I1001="Partially paid · overdue",I1001="Paid",I1001="Set as-of date"),ROUND(E1001-IF(F1001="",0,F1001),2),"")</f>
        <v/>
      </c>
      <c r="H1001" s="8"/>
      <c r="I1001" s="14" t="str">
        <f>IF(AND(A1001="",B1001="",C1001="",D1001="",E1001="",F1001="",H1001=""),"",IF(OR(A1001="",B1001="",C1001="",D1001="",E1001=""),"Incomplete",IF(COUNTIF($L$5:$L$1004,L1001)&gt;1,"Check invoice #",IF(OR(COUNT(E1001)=0,AND(F1001&lt;&gt;"",COUNT(F1001)=0)),"Check payment",IF(OR(E1001&lt;0,IF(F1001="",0,F1001)&lt;0,IF(F1001="",0,F1001)&gt;E1001),"Check payment",IF(OR(COUNT(C1001)=0,COUNT(D1001)=0),"Check dates",IF(D1001&lt;C1001,"Check dates",IF(ROUND(E1001-IF(F1001="",0,F1001),2)=0,"Paid",IF(Setup!$B$4="","Set as-of date",IF(D1001=Setup!$B$4,"Due today",IF(D1001&lt;Setup!$B$4,IF(IF(F1001="",0,F1001)&gt;0,"Partially paid · overdue","Overdue"),IF(IF(F1001="",0,F1001)&gt;0,"Partially paid","Open"))))))))))))</f>
        <v/>
      </c>
      <c r="J1001" s="15" t="str">
        <f>IF(OR(I1001="Overdue",I1001="Partially paid · overdue"),DATEDIF(D1001,Setup!$B$4,"D"),IF(OR(I1001="Open",I1001="Partially paid",I1001="Due today"),0,""))</f>
        <v/>
      </c>
      <c r="K1001" s="5"/>
      <c r="L1001" t="str">
        <f>IF(A1001="","","k"&amp;SUBSTITUTE(SUBSTITUTE(SUBSTITUTE(SUBSTITUTE(SUBSTITUTE(SUBSTITUTE(A1001,"~","{t}"),"*","{s}"),"?","{q}"),"&lt;","{lt}"),"&gt;","{gt}"),"=","{eq}"))</f>
        <v/>
      </c>
    </row>
    <row r="1002" spans="1:12" x14ac:dyDescent="0.25">
      <c r="A1002" s="5"/>
      <c r="B1002" s="5"/>
      <c r="C1002" s="8"/>
      <c r="D1002" s="8"/>
      <c r="E1002" s="12"/>
      <c r="F1002" s="12"/>
      <c r="G1002" s="13" t="str">
        <f>IF(OR(I1002="Open",I1002="Partially paid",I1002="Due today",I1002="Overdue",I1002="Partially paid · overdue",I1002="Paid",I1002="Set as-of date"),ROUND(E1002-IF(F1002="",0,F1002),2),"")</f>
        <v/>
      </c>
      <c r="H1002" s="8"/>
      <c r="I1002" s="14" t="str">
        <f>IF(AND(A1002="",B1002="",C1002="",D1002="",E1002="",F1002="",H1002=""),"",IF(OR(A1002="",B1002="",C1002="",D1002="",E1002=""),"Incomplete",IF(COUNTIF($L$5:$L$1004,L1002)&gt;1,"Check invoice #",IF(OR(COUNT(E1002)=0,AND(F1002&lt;&gt;"",COUNT(F1002)=0)),"Check payment",IF(OR(E1002&lt;0,IF(F1002="",0,F1002)&lt;0,IF(F1002="",0,F1002)&gt;E1002),"Check payment",IF(OR(COUNT(C1002)=0,COUNT(D1002)=0),"Check dates",IF(D1002&lt;C1002,"Check dates",IF(ROUND(E1002-IF(F1002="",0,F1002),2)=0,"Paid",IF(Setup!$B$4="","Set as-of date",IF(D1002=Setup!$B$4,"Due today",IF(D1002&lt;Setup!$B$4,IF(IF(F1002="",0,F1002)&gt;0,"Partially paid · overdue","Overdue"),IF(IF(F1002="",0,F1002)&gt;0,"Partially paid","Open"))))))))))))</f>
        <v/>
      </c>
      <c r="J1002" s="15" t="str">
        <f>IF(OR(I1002="Overdue",I1002="Partially paid · overdue"),DATEDIF(D1002,Setup!$B$4,"D"),IF(OR(I1002="Open",I1002="Partially paid",I1002="Due today"),0,""))</f>
        <v/>
      </c>
      <c r="K1002" s="5"/>
      <c r="L1002" t="str">
        <f>IF(A1002="","","k"&amp;SUBSTITUTE(SUBSTITUTE(SUBSTITUTE(SUBSTITUTE(SUBSTITUTE(SUBSTITUTE(A1002,"~","{t}"),"*","{s}"),"?","{q}"),"&lt;","{lt}"),"&gt;","{gt}"),"=","{eq}"))</f>
        <v/>
      </c>
    </row>
    <row r="1003" spans="1:12" x14ac:dyDescent="0.25">
      <c r="A1003" s="5"/>
      <c r="B1003" s="5"/>
      <c r="C1003" s="8"/>
      <c r="D1003" s="8"/>
      <c r="E1003" s="12"/>
      <c r="F1003" s="12"/>
      <c r="G1003" s="13" t="str">
        <f>IF(OR(I1003="Open",I1003="Partially paid",I1003="Due today",I1003="Overdue",I1003="Partially paid · overdue",I1003="Paid",I1003="Set as-of date"),ROUND(E1003-IF(F1003="",0,F1003),2),"")</f>
        <v/>
      </c>
      <c r="H1003" s="8"/>
      <c r="I1003" s="14" t="str">
        <f>IF(AND(A1003="",B1003="",C1003="",D1003="",E1003="",F1003="",H1003=""),"",IF(OR(A1003="",B1003="",C1003="",D1003="",E1003=""),"Incomplete",IF(COUNTIF($L$5:$L$1004,L1003)&gt;1,"Check invoice #",IF(OR(COUNT(E1003)=0,AND(F1003&lt;&gt;"",COUNT(F1003)=0)),"Check payment",IF(OR(E1003&lt;0,IF(F1003="",0,F1003)&lt;0,IF(F1003="",0,F1003)&gt;E1003),"Check payment",IF(OR(COUNT(C1003)=0,COUNT(D1003)=0),"Check dates",IF(D1003&lt;C1003,"Check dates",IF(ROUND(E1003-IF(F1003="",0,F1003),2)=0,"Paid",IF(Setup!$B$4="","Set as-of date",IF(D1003=Setup!$B$4,"Due today",IF(D1003&lt;Setup!$B$4,IF(IF(F1003="",0,F1003)&gt;0,"Partially paid · overdue","Overdue"),IF(IF(F1003="",0,F1003)&gt;0,"Partially paid","Open"))))))))))))</f>
        <v/>
      </c>
      <c r="J1003" s="15" t="str">
        <f>IF(OR(I1003="Overdue",I1003="Partially paid · overdue"),DATEDIF(D1003,Setup!$B$4,"D"),IF(OR(I1003="Open",I1003="Partially paid",I1003="Due today"),0,""))</f>
        <v/>
      </c>
      <c r="K1003" s="5"/>
      <c r="L1003" t="str">
        <f>IF(A1003="","","k"&amp;SUBSTITUTE(SUBSTITUTE(SUBSTITUTE(SUBSTITUTE(SUBSTITUTE(SUBSTITUTE(A1003,"~","{t}"),"*","{s}"),"?","{q}"),"&lt;","{lt}"),"&gt;","{gt}"),"=","{eq}"))</f>
        <v/>
      </c>
    </row>
    <row r="1004" spans="1:12" x14ac:dyDescent="0.25">
      <c r="A1004" s="5"/>
      <c r="B1004" s="5"/>
      <c r="C1004" s="8"/>
      <c r="D1004" s="8"/>
      <c r="E1004" s="12"/>
      <c r="F1004" s="12"/>
      <c r="G1004" s="13" t="str">
        <f>IF(OR(I1004="Open",I1004="Partially paid",I1004="Due today",I1004="Overdue",I1004="Partially paid · overdue",I1004="Paid",I1004="Set as-of date"),ROUND(E1004-IF(F1004="",0,F1004),2),"")</f>
        <v/>
      </c>
      <c r="H1004" s="8"/>
      <c r="I1004" s="14" t="str">
        <f>IF(AND(A1004="",B1004="",C1004="",D1004="",E1004="",F1004="",H1004=""),"",IF(OR(A1004="",B1004="",C1004="",D1004="",E1004=""),"Incomplete",IF(COUNTIF($L$5:$L$1004,L1004)&gt;1,"Check invoice #",IF(OR(COUNT(E1004)=0,AND(F1004&lt;&gt;"",COUNT(F1004)=0)),"Check payment",IF(OR(E1004&lt;0,IF(F1004="",0,F1004)&lt;0,IF(F1004="",0,F1004)&gt;E1004),"Check payment",IF(OR(COUNT(C1004)=0,COUNT(D1004)=0),"Check dates",IF(D1004&lt;C1004,"Check dates",IF(ROUND(E1004-IF(F1004="",0,F1004),2)=0,"Paid",IF(Setup!$B$4="","Set as-of date",IF(D1004=Setup!$B$4,"Due today",IF(D1004&lt;Setup!$B$4,IF(IF(F1004="",0,F1004)&gt;0,"Partially paid · overdue","Overdue"),IF(IF(F1004="",0,F1004)&gt;0,"Partially paid","Open"))))))))))))</f>
        <v/>
      </c>
      <c r="J1004" s="15" t="str">
        <f>IF(OR(I1004="Overdue",I1004="Partially paid · overdue"),DATEDIF(D1004,Setup!$B$4,"D"),IF(OR(I1004="Open",I1004="Partially paid",I1004="Due today"),0,""))</f>
        <v/>
      </c>
      <c r="K1004" s="5"/>
      <c r="L1004" t="str">
        <f>IF(A1004="","","k"&amp;SUBSTITUTE(SUBSTITUTE(SUBSTITUTE(SUBSTITUTE(SUBSTITUTE(SUBSTITUTE(A1004,"~","{t}"),"*","{s}"),"?","{q}"),"&lt;","{lt}"),"&gt;","{gt}"),"=","{eq}"))</f>
        <v/>
      </c>
    </row>
  </sheetData>
  <autoFilter ref="A4:K4"/>
  <conditionalFormatting sqref="I5:I1004">
    <cfRule type="expression" dxfId="0" priority="1">
      <formula>OR($I5="Incomplete",$I5="Check invoice #",$I5="Check payment",$I5="Check dates")</formula>
    </cfRule>
    <cfRule type="expression" dxfId="1" priority="2">
      <formula>OR($I5="Overdue",$I5="Partially paid · overdue")</formula>
    </cfRule>
    <cfRule type="expression" dxfId="2" priority="3">
      <formula>$I5="Due today"</formula>
    </cfRule>
    <cfRule type="expression" dxfId="3" priority="4">
      <formula>$I5="Paid"</formula>
    </cfRule>
  </conditionalFormatting>
  <conditionalFormatting sqref="A5:A1004">
    <cfRule type="expression" dxfId="4" priority="5">
      <formula>AND($A5&lt;&gt;"",COUNTIF($L$5:$L$1004,$L5)&gt;1)</formula>
    </cfRule>
  </conditionalFormatting>
  <conditionalFormatting sqref="D5:D1004">
    <cfRule type="expression" dxfId="5" priority="6">
      <formula>$I5="Check dates"</formula>
    </cfRule>
  </conditionalFormatting>
  <conditionalFormatting sqref="F5:F1004">
    <cfRule type="expression" dxfId="6" priority="7">
      <formula>$I5="Check payment"</formula>
    </cfRule>
  </conditionalFormatting>
  <dataValidations count="5">
    <dataValidation type="date" allowBlank="1" showErrorMessage="1" errorTitle="Issue date" error="Enter a date." sqref="C5:C1004">
      <formula1>2</formula1>
      <formula2>2958465</formula2>
    </dataValidation>
    <dataValidation type="date" allowBlank="1" showErrorMessage="1" errorTitle="Due date" error="Enter a date." sqref="D5:D1004">
      <formula1>2</formula1>
      <formula2>2958465</formula2>
    </dataValidation>
    <dataValidation type="decimal" operator="greaterThanOrEqual" allowBlank="1" showErrorMessage="1" errorTitle="Invoice amount" error="Enter an amount of 0 or more." sqref="E5:E1004">
      <formula1>0</formula1>
    </dataValidation>
    <dataValidation type="decimal" operator="greaterThanOrEqual" allowBlank="1" showErrorMessage="1" errorTitle="Amount paid" error="Enter the total paid so far: 0 or more, and no more than the invoice amount." sqref="F5:F1004">
      <formula1>0</formula1>
    </dataValidation>
    <dataValidation type="date" allowBlank="1" showErrorMessage="1" errorTitle="Last payment date" error="Enter a date." sqref="H5:H1004">
      <formula1>2</formula1>
      <formula2>2958465</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FormatPr defaultRowHeight="15" outlineLevelRow="0" outlineLevelCol="0" x14ac:dyDescent="55"/>
  <cols>
    <col min="1" max="1" width="46" customWidth="1"/>
    <col min="2" max="3" width="18" customWidth="1"/>
  </cols>
  <sheetData>
    <row r="1" spans="1:1" x14ac:dyDescent="0.25">
      <c r="A1" s="1" t="s">
        <v>59</v>
      </c>
    </row>
    <row r="2" spans="1:1" x14ac:dyDescent="0.25">
      <c r="A2" s="2" t="s">
        <v>60</v>
      </c>
    </row>
    <row r="3" spans="1:2" x14ac:dyDescent="0.25">
      <c r="A3" s="7" t="s">
        <v>61</v>
      </c>
      <c r="B3" s="16">
        <f>IF(Setup!$B$4="","Set on Setup",Setup!$B$4)</f>
        <v>46326</v>
      </c>
    </row>
    <row r="5" ht="32" customHeight="1" spans="1:2" x14ac:dyDescent="0.25">
      <c r="A5" s="11" t="s">
        <v>62</v>
      </c>
      <c r="B5" s="11" t="s">
        <v>63</v>
      </c>
    </row>
    <row r="6" spans="1:2" x14ac:dyDescent="0.25">
      <c r="A6" s="17" t="s">
        <v>64</v>
      </c>
      <c r="B6" s="18">
        <f>SUMIFS(Invoices!$E$5:$E$1004,Invoices!$I$5:$I$1004,"Open")+SUMIFS(Invoices!$E$5:$E$1004,Invoices!$I$5:$I$1004,"Partially paid")+SUMIFS(Invoices!$E$5:$E$1004,Invoices!$I$5:$I$1004,"Due today")+SUMIFS(Invoices!$E$5:$E$1004,Invoices!$I$5:$I$1004,"Overdue")+SUMIFS(Invoices!$E$5:$E$1004,Invoices!$I$5:$I$1004,"Partially paid · overdue")+SUMIFS(Invoices!$E$5:$E$1004,Invoices!$I$5:$I$1004,"Paid")+SUMIFS(Invoices!$E$5:$E$1004,Invoices!$I$5:$I$1004,"Set as-of date")</f>
        <v>7550</v>
      </c>
    </row>
    <row r="7" spans="1:2" x14ac:dyDescent="0.25">
      <c r="A7" s="17" t="s">
        <v>65</v>
      </c>
      <c r="B7" s="18">
        <f>SUMIFS(Invoices!$F$5:$F$1004,Invoices!$I$5:$I$1004,"Open")+SUMIFS(Invoices!$F$5:$F$1004,Invoices!$I$5:$I$1004,"Partially paid")+SUMIFS(Invoices!$F$5:$F$1004,Invoices!$I$5:$I$1004,"Due today")+SUMIFS(Invoices!$F$5:$F$1004,Invoices!$I$5:$I$1004,"Overdue")+SUMIFS(Invoices!$F$5:$F$1004,Invoices!$I$5:$I$1004,"Partially paid · overdue")+SUMIFS(Invoices!$F$5:$F$1004,Invoices!$I$5:$I$1004,"Paid")+SUMIFS(Invoices!$F$5:$F$1004,Invoices!$I$5:$I$1004,"Set as-of date")</f>
        <v>3300</v>
      </c>
    </row>
    <row r="8" spans="1:2" x14ac:dyDescent="0.25">
      <c r="A8" s="17" t="s">
        <v>66</v>
      </c>
      <c r="B8" s="18">
        <f>SUM(Invoices!$G$5:$G$1004)</f>
        <v>4250</v>
      </c>
    </row>
    <row r="9" spans="1:2" x14ac:dyDescent="0.25">
      <c r="A9" s="17" t="s">
        <v>67</v>
      </c>
      <c r="B9" s="18">
        <f>SUMIFS(Invoices!$G$5:$G$1004,Invoices!$I$5:$I$1004,"Overdue")+SUMIFS(Invoices!$G$5:$G$1004,Invoices!$I$5:$I$1004,"Partially paid · overdue")</f>
        <v>2100</v>
      </c>
    </row>
    <row r="10" spans="1:2" x14ac:dyDescent="0.25">
      <c r="A10" s="19" t="s">
        <v>68</v>
      </c>
      <c r="B10" s="17" t="str">
        <f>IF(ROUND(B6-B7-B8,2)=0,"OK","Check rows")</f>
        <v>OK</v>
      </c>
    </row>
    <row r="12" ht="32" customHeight="1" spans="1:2" x14ac:dyDescent="0.25">
      <c r="A12" s="11" t="s">
        <v>33</v>
      </c>
      <c r="B12" s="11" t="s">
        <v>69</v>
      </c>
    </row>
    <row r="13" spans="1:2" x14ac:dyDescent="0.25">
      <c r="A13" s="17" t="s">
        <v>70</v>
      </c>
      <c r="B13" s="20">
        <f>COUNTIFS(Invoices!$I$5:$I$1004,"Open")+COUNTIFS(Invoices!$I$5:$I$1004,"Partially paid")+COUNTIFS(Invoices!$I$5:$I$1004,"Due today")+COUNTIFS(Invoices!$I$5:$I$1004,"Overdue")+COUNTIFS(Invoices!$I$5:$I$1004,"Partially paid · overdue")+COUNTIFS(Invoices!$I$5:$I$1004,"Paid")+COUNTIFS(Invoices!$I$5:$I$1004,"Set as-of date")</f>
        <v>6</v>
      </c>
    </row>
    <row r="14" spans="1:2" x14ac:dyDescent="0.25">
      <c r="A14" s="17" t="s">
        <v>71</v>
      </c>
      <c r="B14" s="20">
        <f>COUNTIFS(Invoices!$I$5:$I$1004,"Paid")</f>
        <v>1</v>
      </c>
    </row>
    <row r="15" spans="1:2" x14ac:dyDescent="0.25">
      <c r="A15" s="17" t="s">
        <v>72</v>
      </c>
      <c r="B15" s="20">
        <f>COUNTIFS(Invoices!$I$5:$I$1004,"Open")+COUNTIFS(Invoices!$I$5:$I$1004,"Partially paid")+COUNTIFS(Invoices!$I$5:$I$1004,"Due today")+COUNTIFS(Invoices!$I$5:$I$1004,"Overdue")+COUNTIFS(Invoices!$I$5:$I$1004,"Partially paid · overdue")+COUNTIFS(Invoices!$I$5:$I$1004,"Set as-of date")</f>
        <v>5</v>
      </c>
    </row>
    <row r="16" spans="1:2" x14ac:dyDescent="0.25">
      <c r="A16" s="17" t="s">
        <v>73</v>
      </c>
      <c r="B16" s="20">
        <f>COUNTIFS(Invoices!$I$5:$I$1004,"Overdue")+COUNTIFS(Invoices!$I$5:$I$1004,"Partially paid · overdue")</f>
        <v>2</v>
      </c>
    </row>
    <row r="17" spans="1:2" x14ac:dyDescent="0.25">
      <c r="A17" s="17" t="s">
        <v>74</v>
      </c>
      <c r="B17" s="20">
        <f>COUNTIFS(Invoices!$I$5:$I$1004,"Incomplete")+COUNTIFS(Invoices!$I$5:$I$1004,"Check invoice #")+COUNTIFS(Invoices!$I$5:$I$1004,"Check payment")+COUNTIFS(Invoices!$I$5:$I$1004,"Check dates")</f>
        <v>0</v>
      </c>
    </row>
    <row r="19" ht="32" customHeight="1" spans="1:3" x14ac:dyDescent="0.25">
      <c r="A19" s="11" t="s">
        <v>75</v>
      </c>
      <c r="B19" s="11" t="s">
        <v>33</v>
      </c>
      <c r="C19" s="11" t="s">
        <v>42</v>
      </c>
    </row>
    <row r="20" spans="1:3" x14ac:dyDescent="0.25">
      <c r="A20" s="17" t="s">
        <v>76</v>
      </c>
      <c r="B20" s="20">
        <f>COUNTIFS(Invoices!$I$5:$I$1004,"Open")</f>
        <v>1</v>
      </c>
      <c r="C20" s="18">
        <f>SUMIFS(Invoices!$G$5:$G$1004,Invoices!$I$5:$I$1004,"Open")</f>
        <v>650</v>
      </c>
    </row>
    <row r="21" spans="1:3" x14ac:dyDescent="0.25">
      <c r="A21" s="17" t="s">
        <v>77</v>
      </c>
      <c r="B21" s="20">
        <f>COUNTIFS(Invoices!$I$5:$I$1004,"Partially paid")</f>
        <v>1</v>
      </c>
      <c r="C21" s="18">
        <f>SUMIFS(Invoices!$G$5:$G$1004,Invoices!$I$5:$I$1004,"Partially paid")</f>
        <v>700</v>
      </c>
    </row>
    <row r="22" spans="1:3" x14ac:dyDescent="0.25">
      <c r="A22" s="17" t="s">
        <v>78</v>
      </c>
      <c r="B22" s="20">
        <f>COUNTIFS(Invoices!$I$5:$I$1004,"Due today")</f>
        <v>1</v>
      </c>
      <c r="C22" s="18">
        <f>SUMIFS(Invoices!$G$5:$G$1004,Invoices!$I$5:$I$1004,"Due today")</f>
        <v>800</v>
      </c>
    </row>
    <row r="23" spans="1:3" x14ac:dyDescent="0.25">
      <c r="A23" s="17" t="s">
        <v>73</v>
      </c>
      <c r="B23" s="20">
        <f>COUNTIFS(Invoices!$I$5:$I$1004,"Overdue")</f>
        <v>1</v>
      </c>
      <c r="C23" s="18">
        <f>SUMIFS(Invoices!$G$5:$G$1004,Invoices!$I$5:$I$1004,"Overdue")</f>
        <v>1500</v>
      </c>
    </row>
    <row r="24" spans="1:3" x14ac:dyDescent="0.25">
      <c r="A24" s="17" t="s">
        <v>79</v>
      </c>
      <c r="B24" s="20">
        <f>COUNTIFS(Invoices!$I$5:$I$1004,"Partially paid · overdue")</f>
        <v>1</v>
      </c>
      <c r="C24" s="18">
        <f>SUMIFS(Invoices!$G$5:$G$1004,Invoices!$I$5:$I$1004,"Partially paid · overdue")</f>
        <v>600</v>
      </c>
    </row>
    <row r="25" spans="1:3" x14ac:dyDescent="0.25">
      <c r="A25" s="17" t="s">
        <v>71</v>
      </c>
      <c r="B25" s="20">
        <f>COUNTIFS(Invoices!$I$5:$I$1004,"Paid")</f>
        <v>1</v>
      </c>
      <c r="C25" s="18">
        <f>SUMIFS(Invoices!$G$5:$G$1004,Invoices!$I$5:$I$1004,"Paid")</f>
        <v>0</v>
      </c>
    </row>
    <row r="26" spans="1:3" x14ac:dyDescent="0.25">
      <c r="A26" s="17" t="s">
        <v>80</v>
      </c>
      <c r="B26" s="20">
        <f>COUNTIFS(Invoices!$I$5:$I$1004,"Set as-of date")</f>
        <v>0</v>
      </c>
      <c r="C26" s="18">
        <f>SUMIFS(Invoices!$G$5:$G$1004,Invoices!$I$5:$I$1004,"Set as-of date")</f>
        <v>0</v>
      </c>
    </row>
    <row r="27" spans="1:3" x14ac:dyDescent="0.25">
      <c r="A27" s="17" t="s">
        <v>81</v>
      </c>
      <c r="B27" s="20">
        <f>COUNTIFS(Invoices!$I$5:$I$1004,"Incomplete")</f>
        <v>0</v>
      </c>
      <c r="C27" s="19" t="s">
        <v>82</v>
      </c>
    </row>
    <row r="28" spans="1:3" x14ac:dyDescent="0.25">
      <c r="A28" s="17" t="s">
        <v>83</v>
      </c>
      <c r="B28" s="20">
        <f>COUNTIFS(Invoices!$I$5:$I$1004,"Check invoice #")</f>
        <v>0</v>
      </c>
      <c r="C28" s="19" t="s">
        <v>82</v>
      </c>
    </row>
    <row r="29" spans="1:3" x14ac:dyDescent="0.25">
      <c r="A29" s="17" t="s">
        <v>84</v>
      </c>
      <c r="B29" s="20">
        <f>COUNTIFS(Invoices!$I$5:$I$1004,"Check payment")</f>
        <v>0</v>
      </c>
      <c r="C29" s="19" t="s">
        <v>82</v>
      </c>
    </row>
    <row r="30" spans="1:3" x14ac:dyDescent="0.25">
      <c r="A30" s="17" t="s">
        <v>85</v>
      </c>
      <c r="B30" s="20">
        <f>COUNTIFS(Invoices!$I$5:$I$1004,"Check dates")</f>
        <v>0</v>
      </c>
      <c r="C30" s="19" t="s">
        <v>82</v>
      </c>
    </row>
    <row r="32" ht="30" customHeight="1" spans="1:3" x14ac:dyDescent="0.25">
      <c r="A32" s="9" t="s">
        <v>86</v>
      </c>
      <c r="B32" s="9"/>
      <c r="C32" s="9"/>
    </row>
  </sheetData>
  <mergeCells count="1">
    <mergeCell ref="A32:C3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Setup</vt:lpstr>
      <vt:lpstr>Invoices</vt:lpstr>
      <vt:lpstr>Summary</vt:lpstr>
    </vt:vector>
  </TitlesOfParts>
  <Company>RecordSplit</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RecordSplit</dc:creator>
  <dc:title>Invoice Tracker</dc:title>
  <dc:subject>Free invoice tracker spreadsheet</dc:subject>
  <dc:description/>
  <cp:keywords/>
  <cp:category/>
  <cp:lastModifiedBy>RecordSplit</cp:lastModifiedBy>
  <dcterms:created xsi:type="dcterms:W3CDTF">2026-10-13T00:00:00Z</dcterms:created>
  <dcterms:modified xsi:type="dcterms:W3CDTF">2026-10-13T00:00:00Z</dcterms:modified>
</cp:coreProperties>
</file>